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2475C914-D281-422D-B64C-AB04A1A56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ガントチャート" sheetId="2" r:id="rId2"/>
    <sheet name="祝日" sheetId="3" r:id="rId3"/>
    <sheet name="変更履歴" sheetId="4" r:id="rId4"/>
  </sheets>
  <definedNames>
    <definedName name="_xlnm.Print_Area" localSheetId="1">ガントチャート!$A$1:$CT$42</definedName>
    <definedName name="_xlnm.Print_Area" localSheetId="0">使い方!$A$1:$A$15</definedName>
    <definedName name="_xlnm.Print_Area" localSheetId="3">変更履歴!$A$1:$B$3</definedName>
    <definedName name="_xlnm.Print_Area" localSheetId="2">祝日!$A$1:$B$60</definedName>
    <definedName name="ShubetsuList">ガントチャート!$A$46:$A$47</definedName>
    <definedName name="Shukujitsu">祝日!$A$4:$A$58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2" l="1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F28" i="2"/>
  <c r="H28" i="2" s="1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CT13" i="2"/>
  <c r="CS13" i="2"/>
  <c r="CR13" i="2"/>
  <c r="CQ13" i="2"/>
  <c r="CP13" i="2"/>
  <c r="CO13" i="2"/>
  <c r="CN13" i="2"/>
  <c r="CM13" i="2"/>
  <c r="CL13" i="2"/>
  <c r="CK13" i="2"/>
  <c r="CJ13" i="2"/>
  <c r="CI13" i="2"/>
  <c r="CH13" i="2"/>
  <c r="CG13" i="2"/>
  <c r="CF13" i="2"/>
  <c r="CE13" i="2"/>
  <c r="CD13" i="2"/>
  <c r="CC13" i="2"/>
  <c r="CB13" i="2"/>
  <c r="J13" i="2"/>
  <c r="I13" i="2"/>
  <c r="F13" i="2"/>
  <c r="H13" i="2" s="1"/>
  <c r="CT12" i="2"/>
  <c r="CS12" i="2"/>
  <c r="CR12" i="2"/>
  <c r="CQ12" i="2"/>
  <c r="CP12" i="2"/>
  <c r="CO12" i="2"/>
  <c r="CN12" i="2"/>
  <c r="CM12" i="2"/>
  <c r="CL12" i="2"/>
  <c r="CK12" i="2"/>
  <c r="CJ12" i="2"/>
  <c r="CI12" i="2"/>
  <c r="CH12" i="2"/>
  <c r="CG12" i="2"/>
  <c r="CF12" i="2"/>
  <c r="CE12" i="2"/>
  <c r="CD12" i="2"/>
  <c r="CC12" i="2"/>
  <c r="CB12" i="2"/>
  <c r="F12" i="2"/>
  <c r="H12" i="2" s="1"/>
  <c r="CT11" i="2"/>
  <c r="CS11" i="2"/>
  <c r="CR11" i="2"/>
  <c r="CQ11" i="2"/>
  <c r="CP11" i="2"/>
  <c r="CO11" i="2"/>
  <c r="CN11" i="2"/>
  <c r="CM11" i="2"/>
  <c r="CL11" i="2"/>
  <c r="CK11" i="2"/>
  <c r="CJ11" i="2"/>
  <c r="CI11" i="2"/>
  <c r="CH11" i="2"/>
  <c r="CG11" i="2"/>
  <c r="CF11" i="2"/>
  <c r="CE11" i="2"/>
  <c r="CD11" i="2"/>
  <c r="CC11" i="2"/>
  <c r="CB11" i="2"/>
  <c r="CA11" i="2"/>
  <c r="BZ11" i="2"/>
  <c r="BY11" i="2"/>
  <c r="J11" i="2"/>
  <c r="I11" i="2"/>
  <c r="F11" i="2"/>
  <c r="H11" i="2" s="1"/>
  <c r="CT10" i="2"/>
  <c r="CS10" i="2"/>
  <c r="CR10" i="2"/>
  <c r="CQ10" i="2"/>
  <c r="CP10" i="2"/>
  <c r="CO10" i="2"/>
  <c r="CN10" i="2"/>
  <c r="CM10" i="2"/>
  <c r="CL10" i="2"/>
  <c r="CK10" i="2"/>
  <c r="CJ10" i="2"/>
  <c r="CI10" i="2"/>
  <c r="CH10" i="2"/>
  <c r="CG10" i="2"/>
  <c r="CF10" i="2"/>
  <c r="CE10" i="2"/>
  <c r="CD10" i="2"/>
  <c r="CC10" i="2"/>
  <c r="CB10" i="2"/>
  <c r="CA10" i="2"/>
  <c r="BZ10" i="2"/>
  <c r="BY10" i="2"/>
  <c r="BX10" i="2"/>
  <c r="BW10" i="2"/>
  <c r="BV10" i="2"/>
  <c r="BU10" i="2"/>
  <c r="BT10" i="2"/>
  <c r="BS10" i="2"/>
  <c r="BR10" i="2"/>
  <c r="BQ10" i="2"/>
  <c r="BP10" i="2"/>
  <c r="BO10" i="2"/>
  <c r="BN10" i="2"/>
  <c r="BM10" i="2"/>
  <c r="BL10" i="2"/>
  <c r="BK10" i="2"/>
  <c r="BJ10" i="2"/>
  <c r="BI10" i="2"/>
  <c r="BH10" i="2"/>
  <c r="BG10" i="2"/>
  <c r="F10" i="2"/>
  <c r="H10" i="2" s="1"/>
  <c r="F9" i="2"/>
  <c r="H9" i="2" s="1"/>
  <c r="CT8" i="2"/>
  <c r="CS8" i="2"/>
  <c r="CR8" i="2"/>
  <c r="CQ8" i="2"/>
  <c r="CP8" i="2"/>
  <c r="CO8" i="2"/>
  <c r="CN8" i="2"/>
  <c r="CM8" i="2"/>
  <c r="CL8" i="2"/>
  <c r="CK8" i="2"/>
  <c r="CJ8" i="2"/>
  <c r="CI8" i="2"/>
  <c r="CH8" i="2"/>
  <c r="CG8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BR8" i="2"/>
  <c r="BQ8" i="2"/>
  <c r="BP8" i="2"/>
  <c r="BO8" i="2"/>
  <c r="BN8" i="2"/>
  <c r="BM8" i="2"/>
  <c r="BL8" i="2"/>
  <c r="BK8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CT7" i="2"/>
  <c r="CS7" i="2"/>
  <c r="CR7" i="2"/>
  <c r="CQ7" i="2"/>
  <c r="CP7" i="2"/>
  <c r="CO7" i="2"/>
  <c r="CN7" i="2"/>
  <c r="CM7" i="2"/>
  <c r="CL7" i="2"/>
  <c r="CK7" i="2"/>
  <c r="CJ7" i="2"/>
  <c r="CI7" i="2"/>
  <c r="CH7" i="2"/>
  <c r="CG7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BR7" i="2"/>
  <c r="BQ7" i="2"/>
  <c r="BP7" i="2"/>
  <c r="BO7" i="2"/>
  <c r="BN7" i="2"/>
  <c r="BM7" i="2"/>
  <c r="BL7" i="2"/>
  <c r="BK7" i="2"/>
  <c r="BJ7" i="2"/>
  <c r="BI7" i="2"/>
  <c r="BH7" i="2"/>
  <c r="BG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CT6" i="2"/>
  <c r="CS6" i="2"/>
  <c r="CR6" i="2"/>
  <c r="CQ6" i="2"/>
  <c r="CP6" i="2"/>
  <c r="CO6" i="2"/>
  <c r="CN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P6" i="2"/>
  <c r="BO6" i="2"/>
  <c r="BN6" i="2"/>
  <c r="BM6" i="2"/>
  <c r="BL6" i="2"/>
  <c r="BK6" i="2"/>
  <c r="BJ6" i="2"/>
  <c r="BI6" i="2"/>
  <c r="BH6" i="2"/>
  <c r="BG6" i="2"/>
  <c r="J6" i="2"/>
  <c r="I6" i="2"/>
  <c r="E6" i="2"/>
  <c r="B6" i="2"/>
  <c r="CT37" i="2" l="1"/>
  <c r="CT29" i="2"/>
  <c r="CT34" i="2"/>
  <c r="CT31" i="2"/>
  <c r="CT28" i="2"/>
  <c r="CT24" i="2"/>
  <c r="CT20" i="2"/>
  <c r="CT30" i="2"/>
  <c r="CT25" i="2"/>
  <c r="CT27" i="2"/>
  <c r="CT32" i="2"/>
  <c r="CT21" i="2"/>
  <c r="CT35" i="2"/>
  <c r="CT26" i="2"/>
  <c r="CT36" i="2"/>
  <c r="CS37" i="2"/>
  <c r="CS21" i="2"/>
  <c r="CS32" i="2"/>
  <c r="CS25" i="2"/>
  <c r="CS30" i="2"/>
  <c r="CS27" i="2"/>
  <c r="CS20" i="2"/>
  <c r="CS24" i="2"/>
  <c r="CS34" i="2"/>
  <c r="CS36" i="2"/>
  <c r="CS28" i="2"/>
  <c r="CS31" i="2"/>
  <c r="CS26" i="2"/>
  <c r="CS29" i="2"/>
  <c r="CS35" i="2"/>
  <c r="CR37" i="2"/>
  <c r="CR20" i="2"/>
  <c r="CR25" i="2"/>
  <c r="CR21" i="2"/>
  <c r="CR24" i="2"/>
  <c r="CR28" i="2"/>
  <c r="CR31" i="2"/>
  <c r="CR30" i="2"/>
  <c r="CR35" i="2"/>
  <c r="CR36" i="2"/>
  <c r="CR29" i="2"/>
  <c r="CR34" i="2"/>
  <c r="CR27" i="2"/>
  <c r="CR26" i="2"/>
  <c r="CR32" i="2"/>
  <c r="CQ37" i="2"/>
  <c r="CQ28" i="2"/>
  <c r="CQ36" i="2"/>
  <c r="CQ20" i="2"/>
  <c r="CQ35" i="2"/>
  <c r="CQ29" i="2"/>
  <c r="CQ24" i="2"/>
  <c r="CQ21" i="2"/>
  <c r="CQ30" i="2"/>
  <c r="CQ25" i="2"/>
  <c r="CQ31" i="2"/>
  <c r="CQ27" i="2"/>
  <c r="CQ26" i="2"/>
  <c r="CQ32" i="2"/>
  <c r="CQ34" i="2"/>
  <c r="CP37" i="2"/>
  <c r="CP30" i="2"/>
  <c r="CP25" i="2"/>
  <c r="CP36" i="2"/>
  <c r="CP34" i="2"/>
  <c r="CP35" i="2"/>
  <c r="CP27" i="2"/>
  <c r="CP21" i="2"/>
  <c r="CP32" i="2"/>
  <c r="CP31" i="2"/>
  <c r="CP20" i="2"/>
  <c r="CP24" i="2"/>
  <c r="CP28" i="2"/>
  <c r="CP29" i="2"/>
  <c r="CP26" i="2"/>
  <c r="CO37" i="2"/>
  <c r="CO29" i="2"/>
  <c r="CO28" i="2"/>
  <c r="CO30" i="2"/>
  <c r="CO26" i="2"/>
  <c r="CO20" i="2"/>
  <c r="CO32" i="2"/>
  <c r="CO27" i="2"/>
  <c r="CO21" i="2"/>
  <c r="CO31" i="2"/>
  <c r="CO34" i="2"/>
  <c r="CO24" i="2"/>
  <c r="CO25" i="2"/>
  <c r="CO35" i="2"/>
  <c r="CN37" i="2"/>
  <c r="CN31" i="2"/>
  <c r="CN35" i="2"/>
  <c r="CN20" i="2"/>
  <c r="CN30" i="2"/>
  <c r="CN25" i="2"/>
  <c r="CN29" i="2"/>
  <c r="CN28" i="2"/>
  <c r="CN24" i="2"/>
  <c r="CN21" i="2"/>
  <c r="CN26" i="2"/>
  <c r="CN27" i="2"/>
  <c r="CN34" i="2"/>
  <c r="CN32" i="2"/>
  <c r="CM37" i="2"/>
  <c r="CM29" i="2"/>
  <c r="CM28" i="2"/>
  <c r="CM21" i="2"/>
  <c r="CM24" i="2"/>
  <c r="CM31" i="2"/>
  <c r="CM20" i="2"/>
  <c r="CM26" i="2"/>
  <c r="CM25" i="2"/>
  <c r="CM35" i="2"/>
  <c r="CM30" i="2"/>
  <c r="CM27" i="2"/>
  <c r="CM32" i="2"/>
  <c r="CM34" i="2"/>
  <c r="CL37" i="2"/>
  <c r="CL25" i="2"/>
  <c r="CL34" i="2"/>
  <c r="CL31" i="2"/>
  <c r="CL21" i="2"/>
  <c r="CL24" i="2"/>
  <c r="CL20" i="2"/>
  <c r="CL30" i="2"/>
  <c r="CL28" i="2"/>
  <c r="CL32" i="2"/>
  <c r="CL35" i="2"/>
  <c r="CL27" i="2"/>
  <c r="CL26" i="2"/>
  <c r="CL29" i="2"/>
  <c r="CK37" i="2"/>
  <c r="CK28" i="2"/>
  <c r="CK35" i="2"/>
  <c r="CK30" i="2"/>
  <c r="CK34" i="2"/>
  <c r="CK21" i="2"/>
  <c r="CK29" i="2"/>
  <c r="CK32" i="2"/>
  <c r="CK26" i="2"/>
  <c r="CK20" i="2"/>
  <c r="CK25" i="2"/>
  <c r="CK24" i="2"/>
  <c r="CK31" i="2"/>
  <c r="CK27" i="2"/>
  <c r="CJ37" i="2"/>
  <c r="CJ30" i="2"/>
  <c r="CJ20" i="2"/>
  <c r="CJ24" i="2"/>
  <c r="CJ26" i="2"/>
  <c r="CJ29" i="2"/>
  <c r="CJ31" i="2"/>
  <c r="CJ35" i="2"/>
  <c r="CJ21" i="2"/>
  <c r="CJ32" i="2"/>
  <c r="CJ28" i="2"/>
  <c r="CJ25" i="2"/>
  <c r="CJ27" i="2"/>
  <c r="CJ34" i="2"/>
  <c r="CI37" i="2"/>
  <c r="CI20" i="2"/>
  <c r="CI30" i="2"/>
  <c r="CI21" i="2"/>
  <c r="CI29" i="2"/>
  <c r="CI25" i="2"/>
  <c r="CI28" i="2"/>
  <c r="CI27" i="2"/>
  <c r="CI35" i="2"/>
  <c r="CI32" i="2"/>
  <c r="CI31" i="2"/>
  <c r="CI26" i="2"/>
  <c r="CI24" i="2"/>
  <c r="CH37" i="2"/>
  <c r="CH24" i="2"/>
  <c r="CH26" i="2"/>
  <c r="CH21" i="2"/>
  <c r="CH31" i="2"/>
  <c r="CH25" i="2"/>
  <c r="CH30" i="2"/>
  <c r="CH29" i="2"/>
  <c r="CH28" i="2"/>
  <c r="CH27" i="2"/>
  <c r="CH20" i="2"/>
  <c r="CH32" i="2"/>
  <c r="CH35" i="2"/>
  <c r="CG37" i="2"/>
  <c r="CG35" i="2"/>
  <c r="CG31" i="2"/>
  <c r="CG27" i="2"/>
  <c r="CG26" i="2"/>
  <c r="CG25" i="2"/>
  <c r="CG30" i="2"/>
  <c r="CG28" i="2"/>
  <c r="CG32" i="2"/>
  <c r="CG20" i="2"/>
  <c r="CG21" i="2"/>
  <c r="CG24" i="2"/>
  <c r="CG29" i="2"/>
  <c r="CF37" i="2"/>
  <c r="CF28" i="2"/>
  <c r="CF29" i="2"/>
  <c r="CF35" i="2"/>
  <c r="CF27" i="2"/>
  <c r="CF31" i="2"/>
  <c r="CF25" i="2"/>
  <c r="CF30" i="2"/>
  <c r="CF26" i="2"/>
  <c r="CF32" i="2"/>
  <c r="CF20" i="2"/>
  <c r="CF21" i="2"/>
  <c r="CF24" i="2"/>
  <c r="CE30" i="2"/>
  <c r="CE29" i="2"/>
  <c r="CE37" i="2"/>
  <c r="CE20" i="2"/>
  <c r="CE35" i="2"/>
  <c r="CE27" i="2"/>
  <c r="CE25" i="2"/>
  <c r="CE21" i="2"/>
  <c r="CE26" i="2"/>
  <c r="CE28" i="2"/>
  <c r="CE31" i="2"/>
  <c r="CE32" i="2"/>
  <c r="CE24" i="2"/>
  <c r="CD31" i="2"/>
  <c r="CD26" i="2"/>
  <c r="CD20" i="2"/>
  <c r="CD28" i="2"/>
  <c r="CD24" i="2"/>
  <c r="CD25" i="2"/>
  <c r="CD35" i="2"/>
  <c r="CD27" i="2"/>
  <c r="CD37" i="2"/>
  <c r="CD29" i="2"/>
  <c r="CD30" i="2"/>
  <c r="CD21" i="2"/>
  <c r="CC37" i="2"/>
  <c r="CC29" i="2"/>
  <c r="CC35" i="2"/>
  <c r="CC20" i="2"/>
  <c r="CC24" i="2"/>
  <c r="CC25" i="2"/>
  <c r="CC31" i="2"/>
  <c r="CC30" i="2"/>
  <c r="CC27" i="2"/>
  <c r="CC21" i="2"/>
  <c r="CC26" i="2"/>
  <c r="CC28" i="2"/>
  <c r="CB37" i="2"/>
  <c r="CB24" i="2"/>
  <c r="CB27" i="2"/>
  <c r="CB28" i="2"/>
  <c r="CB25" i="2"/>
  <c r="CB29" i="2"/>
  <c r="CB35" i="2"/>
  <c r="CB21" i="2"/>
  <c r="CB31" i="2"/>
  <c r="CB26" i="2"/>
  <c r="CB30" i="2"/>
  <c r="CB20" i="2"/>
  <c r="CA37" i="2"/>
  <c r="CA27" i="2"/>
  <c r="CA21" i="2"/>
  <c r="CA28" i="2"/>
  <c r="CA24" i="2"/>
  <c r="CA35" i="2"/>
  <c r="CA25" i="2"/>
  <c r="CA13" i="2"/>
  <c r="CA20" i="2"/>
  <c r="CA29" i="2"/>
  <c r="CA31" i="2"/>
  <c r="CA30" i="2"/>
  <c r="CA26" i="2"/>
  <c r="CA12" i="2"/>
  <c r="BZ37" i="2"/>
  <c r="BZ29" i="2"/>
  <c r="BZ28" i="2"/>
  <c r="BZ13" i="2"/>
  <c r="BZ35" i="2"/>
  <c r="BZ12" i="2"/>
  <c r="BZ26" i="2"/>
  <c r="BZ25" i="2"/>
  <c r="BZ31" i="2"/>
  <c r="BZ20" i="2"/>
  <c r="BZ21" i="2"/>
  <c r="BZ27" i="2"/>
  <c r="BZ30" i="2"/>
  <c r="BZ24" i="2"/>
  <c r="BY37" i="2"/>
  <c r="BY12" i="2"/>
  <c r="BY20" i="2"/>
  <c r="BY13" i="2"/>
  <c r="BY27" i="2"/>
  <c r="BY25" i="2"/>
  <c r="BY21" i="2"/>
  <c r="BY35" i="2"/>
  <c r="BY29" i="2"/>
  <c r="BY30" i="2"/>
  <c r="BY26" i="2"/>
  <c r="BY24" i="2"/>
  <c r="BY28" i="2"/>
  <c r="BY31" i="2"/>
  <c r="BX37" i="2"/>
  <c r="BX26" i="2"/>
  <c r="BX29" i="2"/>
  <c r="BX11" i="2"/>
  <c r="BX31" i="2"/>
  <c r="BX21" i="2"/>
  <c r="BX28" i="2"/>
  <c r="BX12" i="2"/>
  <c r="BX24" i="2"/>
  <c r="BX20" i="2"/>
  <c r="BX27" i="2"/>
  <c r="BX13" i="2"/>
  <c r="BX35" i="2"/>
  <c r="BX25" i="2"/>
  <c r="BW37" i="2"/>
  <c r="BW13" i="2"/>
  <c r="BW31" i="2"/>
  <c r="BW29" i="2"/>
  <c r="BW24" i="2"/>
  <c r="BW12" i="2"/>
  <c r="BW20" i="2"/>
  <c r="BW21" i="2"/>
  <c r="BW25" i="2"/>
  <c r="BW27" i="2"/>
  <c r="BW11" i="2"/>
  <c r="BW35" i="2"/>
  <c r="BW28" i="2"/>
  <c r="BW26" i="2"/>
  <c r="BV37" i="2"/>
  <c r="BV29" i="2"/>
  <c r="BV35" i="2"/>
  <c r="BV27" i="2"/>
  <c r="BV21" i="2"/>
  <c r="BV13" i="2"/>
  <c r="BV28" i="2"/>
  <c r="BV31" i="2"/>
  <c r="BV25" i="2"/>
  <c r="BV12" i="2"/>
  <c r="BV24" i="2"/>
  <c r="BV26" i="2"/>
  <c r="BV11" i="2"/>
  <c r="BV20" i="2"/>
  <c r="BU37" i="2"/>
  <c r="BU27" i="2"/>
  <c r="BU29" i="2"/>
  <c r="BU31" i="2"/>
  <c r="BU13" i="2"/>
  <c r="BU12" i="2"/>
  <c r="BU24" i="2"/>
  <c r="BU25" i="2"/>
  <c r="BU20" i="2"/>
  <c r="BU26" i="2"/>
  <c r="BU28" i="2"/>
  <c r="BU11" i="2"/>
  <c r="BU21" i="2"/>
  <c r="BU35" i="2"/>
  <c r="BT37" i="2"/>
  <c r="BT35" i="2"/>
  <c r="BT31" i="2"/>
  <c r="BT28" i="2"/>
  <c r="BT26" i="2"/>
  <c r="BT13" i="2"/>
  <c r="BT24" i="2"/>
  <c r="BT29" i="2"/>
  <c r="BT11" i="2"/>
  <c r="BT20" i="2"/>
  <c r="BT25" i="2"/>
  <c r="BT27" i="2"/>
  <c r="BT12" i="2"/>
  <c r="BT21" i="2"/>
  <c r="BS37" i="2"/>
  <c r="BS29" i="2"/>
  <c r="BS13" i="2"/>
  <c r="BS31" i="2"/>
  <c r="BS24" i="2"/>
  <c r="BS12" i="2"/>
  <c r="BS20" i="2"/>
  <c r="BS11" i="2"/>
  <c r="BS27" i="2"/>
  <c r="BS21" i="2"/>
  <c r="BS25" i="2"/>
  <c r="BS26" i="2"/>
  <c r="BS35" i="2"/>
  <c r="BR37" i="2"/>
  <c r="BR25" i="2"/>
  <c r="BR21" i="2"/>
  <c r="BR35" i="2"/>
  <c r="BR20" i="2"/>
  <c r="BR27" i="2"/>
  <c r="BR26" i="2"/>
  <c r="BR13" i="2"/>
  <c r="BR29" i="2"/>
  <c r="BR12" i="2"/>
  <c r="BR24" i="2"/>
  <c r="BR31" i="2"/>
  <c r="BR11" i="2"/>
  <c r="BQ37" i="2"/>
  <c r="BQ13" i="2"/>
  <c r="BQ12" i="2"/>
  <c r="BQ11" i="2"/>
  <c r="BQ24" i="2"/>
  <c r="BQ26" i="2"/>
  <c r="BQ21" i="2"/>
  <c r="BQ20" i="2"/>
  <c r="BQ27" i="2"/>
  <c r="BQ31" i="2"/>
  <c r="BQ29" i="2"/>
  <c r="BQ35" i="2"/>
  <c r="BQ25" i="2"/>
  <c r="BP37" i="2"/>
  <c r="BP31" i="2"/>
  <c r="BP29" i="2"/>
  <c r="BP25" i="2"/>
  <c r="BP11" i="2"/>
  <c r="BP20" i="2"/>
  <c r="BP27" i="2"/>
  <c r="BP13" i="2"/>
  <c r="BP21" i="2"/>
  <c r="BP26" i="2"/>
  <c r="BP35" i="2"/>
  <c r="BP24" i="2"/>
  <c r="BP12" i="2"/>
  <c r="BO37" i="2"/>
  <c r="BO20" i="2"/>
  <c r="BO31" i="2"/>
  <c r="BO12" i="2"/>
  <c r="BO27" i="2"/>
  <c r="BO13" i="2"/>
  <c r="BO29" i="2"/>
  <c r="BO26" i="2"/>
  <c r="BO21" i="2"/>
  <c r="BO24" i="2"/>
  <c r="BO11" i="2"/>
  <c r="BO25" i="2"/>
  <c r="BO35" i="2"/>
  <c r="BN29" i="2"/>
  <c r="BN20" i="2"/>
  <c r="BN26" i="2"/>
  <c r="BN13" i="2"/>
  <c r="BN11" i="2"/>
  <c r="BN27" i="2"/>
  <c r="BN25" i="2"/>
  <c r="BN21" i="2"/>
  <c r="BN31" i="2"/>
  <c r="BN37" i="2"/>
  <c r="BN24" i="2"/>
  <c r="BN35" i="2"/>
  <c r="BN12" i="2"/>
  <c r="BM29" i="2"/>
  <c r="BM31" i="2"/>
  <c r="BM35" i="2"/>
  <c r="BM20" i="2"/>
  <c r="BM37" i="2"/>
  <c r="BM21" i="2"/>
  <c r="BM12" i="2"/>
  <c r="BM11" i="2"/>
  <c r="BM27" i="2"/>
  <c r="BM13" i="2"/>
  <c r="BM24" i="2"/>
  <c r="BM25" i="2"/>
  <c r="BL29" i="2"/>
  <c r="BL13" i="2"/>
  <c r="BL21" i="2"/>
  <c r="BL35" i="2"/>
  <c r="BL11" i="2"/>
  <c r="BL24" i="2"/>
  <c r="BL12" i="2"/>
  <c r="BL20" i="2"/>
  <c r="BL27" i="2"/>
  <c r="BL31" i="2"/>
  <c r="BL25" i="2"/>
  <c r="BL37" i="2"/>
  <c r="BK27" i="2"/>
  <c r="BK21" i="2"/>
  <c r="BK13" i="2"/>
  <c r="BK37" i="2"/>
  <c r="BK20" i="2"/>
  <c r="BK12" i="2"/>
  <c r="BK35" i="2"/>
  <c r="BK24" i="2"/>
  <c r="BK31" i="2"/>
  <c r="BK25" i="2"/>
  <c r="BK29" i="2"/>
  <c r="BK11" i="2"/>
  <c r="BJ29" i="2"/>
  <c r="BJ20" i="2"/>
  <c r="BJ25" i="2"/>
  <c r="BJ21" i="2"/>
  <c r="BJ37" i="2"/>
  <c r="BJ35" i="2"/>
  <c r="BJ11" i="2"/>
  <c r="BJ31" i="2"/>
  <c r="BJ13" i="2"/>
  <c r="BJ27" i="2"/>
  <c r="BJ12" i="2"/>
  <c r="BJ24" i="2"/>
  <c r="BI27" i="2"/>
  <c r="BI25" i="2"/>
  <c r="BI20" i="2"/>
  <c r="BI35" i="2"/>
  <c r="BI12" i="2"/>
  <c r="BI21" i="2"/>
  <c r="BI13" i="2"/>
  <c r="BI11" i="2"/>
  <c r="BI29" i="2"/>
  <c r="BI31" i="2"/>
  <c r="BI24" i="2"/>
  <c r="BI37" i="2"/>
  <c r="BH29" i="2"/>
  <c r="BH21" i="2"/>
  <c r="BH13" i="2"/>
  <c r="BH31" i="2"/>
  <c r="BH35" i="2"/>
  <c r="BH12" i="2"/>
  <c r="BH25" i="2"/>
  <c r="BH20" i="2"/>
  <c r="BH11" i="2"/>
  <c r="BH27" i="2"/>
  <c r="BH37" i="2"/>
  <c r="BG29" i="2"/>
  <c r="BG20" i="2"/>
  <c r="BG27" i="2"/>
  <c r="BG21" i="2"/>
  <c r="BG37" i="2"/>
  <c r="BG31" i="2"/>
  <c r="BG13" i="2"/>
  <c r="BG35" i="2"/>
  <c r="BG12" i="2"/>
  <c r="BG25" i="2"/>
  <c r="BG11" i="2"/>
  <c r="BF37" i="2"/>
  <c r="BF10" i="2"/>
  <c r="BF7" i="2"/>
  <c r="BF21" i="2"/>
  <c r="BF13" i="2"/>
  <c r="BF6" i="2"/>
  <c r="BF35" i="2"/>
  <c r="BF31" i="2"/>
  <c r="BF12" i="2"/>
  <c r="BF11" i="2"/>
  <c r="BF29" i="2"/>
  <c r="BF27" i="2"/>
  <c r="BF25" i="2"/>
  <c r="BF20" i="2"/>
  <c r="BE37" i="2"/>
  <c r="BE25" i="2"/>
  <c r="BE27" i="2"/>
  <c r="BE29" i="2"/>
  <c r="BE35" i="2"/>
  <c r="BE21" i="2"/>
  <c r="BE12" i="2"/>
  <c r="BE13" i="2"/>
  <c r="BE20" i="2"/>
  <c r="BE6" i="2"/>
  <c r="BE11" i="2"/>
  <c r="BE10" i="2"/>
  <c r="BE31" i="2"/>
  <c r="BD37" i="2"/>
  <c r="BD6" i="2"/>
  <c r="BD31" i="2"/>
  <c r="BD12" i="2"/>
  <c r="BD27" i="2"/>
  <c r="BD21" i="2"/>
  <c r="BD11" i="2"/>
  <c r="BD25" i="2"/>
  <c r="BD10" i="2"/>
  <c r="BD13" i="2"/>
  <c r="BD35" i="2"/>
  <c r="BD20" i="2"/>
  <c r="BD29" i="2"/>
  <c r="BC29" i="2"/>
  <c r="BC35" i="2"/>
  <c r="BC37" i="2"/>
  <c r="BC27" i="2"/>
  <c r="BC21" i="2"/>
  <c r="BC13" i="2"/>
  <c r="BC6" i="2"/>
  <c r="BC11" i="2"/>
  <c r="BC31" i="2"/>
  <c r="BC12" i="2"/>
  <c r="BC25" i="2"/>
  <c r="BC10" i="2"/>
  <c r="BC20" i="2"/>
  <c r="BB27" i="2"/>
  <c r="BB37" i="2"/>
  <c r="BB35" i="2"/>
  <c r="BB20" i="2"/>
  <c r="BB25" i="2"/>
  <c r="BB10" i="2"/>
  <c r="BB29" i="2"/>
  <c r="BB21" i="2"/>
  <c r="BB12" i="2"/>
  <c r="BB31" i="2"/>
  <c r="BB11" i="2"/>
  <c r="BB6" i="2"/>
  <c r="BB13" i="2"/>
  <c r="BA37" i="2"/>
  <c r="BA6" i="2"/>
  <c r="BA12" i="2"/>
  <c r="BA11" i="2"/>
  <c r="BA13" i="2"/>
  <c r="BA35" i="2"/>
  <c r="BA21" i="2"/>
  <c r="BA25" i="2"/>
  <c r="BA20" i="2"/>
  <c r="BA10" i="2"/>
  <c r="BA29" i="2"/>
  <c r="BA31" i="2"/>
  <c r="BA27" i="2"/>
  <c r="AZ10" i="2"/>
  <c r="AZ29" i="2"/>
  <c r="AZ25" i="2"/>
  <c r="AZ12" i="2"/>
  <c r="AZ20" i="2"/>
  <c r="AZ27" i="2"/>
  <c r="AZ37" i="2"/>
  <c r="AZ13" i="2"/>
  <c r="AZ35" i="2"/>
  <c r="AZ11" i="2"/>
  <c r="AZ6" i="2"/>
  <c r="AZ21" i="2"/>
  <c r="AZ31" i="2"/>
  <c r="AY35" i="2"/>
  <c r="AY29" i="2"/>
  <c r="AY13" i="2"/>
  <c r="AY6" i="2"/>
  <c r="AY37" i="2"/>
  <c r="AY31" i="2"/>
  <c r="AY10" i="2"/>
  <c r="AY21" i="2"/>
  <c r="AY11" i="2"/>
  <c r="AY12" i="2"/>
  <c r="AY20" i="2"/>
  <c r="AY27" i="2"/>
  <c r="AY25" i="2"/>
  <c r="AX20" i="2"/>
  <c r="AX12" i="2"/>
  <c r="AX21" i="2"/>
  <c r="AX35" i="2"/>
  <c r="AX27" i="2"/>
  <c r="AX11" i="2"/>
  <c r="AX31" i="2"/>
  <c r="AX25" i="2"/>
  <c r="AX13" i="2"/>
  <c r="AX37" i="2"/>
  <c r="AX10" i="2"/>
  <c r="AX6" i="2"/>
  <c r="AX29" i="2"/>
  <c r="AW12" i="2"/>
  <c r="AW13" i="2"/>
  <c r="AW35" i="2"/>
  <c r="AW6" i="2"/>
  <c r="AW10" i="2"/>
  <c r="AW11" i="2"/>
  <c r="AW37" i="2"/>
  <c r="AW25" i="2"/>
  <c r="AW31" i="2"/>
  <c r="AW29" i="2"/>
  <c r="AW27" i="2"/>
  <c r="AW21" i="2"/>
  <c r="AV29" i="2"/>
  <c r="AV35" i="2"/>
  <c r="AV27" i="2"/>
  <c r="AV10" i="2"/>
  <c r="AV25" i="2"/>
  <c r="AV12" i="2"/>
  <c r="AV31" i="2"/>
  <c r="AV21" i="2"/>
  <c r="AV13" i="2"/>
  <c r="AV37" i="2"/>
  <c r="AV11" i="2"/>
  <c r="AV6" i="2"/>
  <c r="AU29" i="2"/>
  <c r="AU12" i="2"/>
  <c r="AU31" i="2"/>
  <c r="AU25" i="2"/>
  <c r="AU21" i="2"/>
  <c r="AU27" i="2"/>
  <c r="AU10" i="2"/>
  <c r="AU13" i="2"/>
  <c r="AU11" i="2"/>
  <c r="AU35" i="2"/>
  <c r="AU37" i="2"/>
  <c r="AU6" i="2"/>
  <c r="AT31" i="2"/>
  <c r="AT37" i="2"/>
  <c r="AT29" i="2"/>
  <c r="AT35" i="2"/>
  <c r="AT12" i="2"/>
  <c r="AT11" i="2"/>
  <c r="AT27" i="2"/>
  <c r="AT10" i="2"/>
  <c r="AT25" i="2"/>
  <c r="AT21" i="2"/>
  <c r="AT6" i="2"/>
  <c r="AS27" i="2"/>
  <c r="AS37" i="2"/>
  <c r="AS10" i="2"/>
  <c r="AS21" i="2"/>
  <c r="AS31" i="2"/>
  <c r="AS11" i="2"/>
  <c r="AS12" i="2"/>
  <c r="AS35" i="2"/>
  <c r="AS29" i="2"/>
  <c r="AS25" i="2"/>
  <c r="AS6" i="2"/>
  <c r="AR21" i="2"/>
  <c r="AR37" i="2"/>
  <c r="AR25" i="2"/>
  <c r="AR10" i="2"/>
  <c r="AR35" i="2"/>
  <c r="AR11" i="2"/>
  <c r="AR29" i="2"/>
  <c r="AR12" i="2"/>
  <c r="AR31" i="2"/>
  <c r="AR27" i="2"/>
  <c r="AR6" i="2"/>
  <c r="AQ10" i="2"/>
  <c r="AQ27" i="2"/>
  <c r="AQ31" i="2"/>
  <c r="AQ29" i="2"/>
  <c r="AQ21" i="2"/>
  <c r="AQ6" i="2"/>
  <c r="AQ12" i="2"/>
  <c r="AQ37" i="2"/>
  <c r="AQ25" i="2"/>
  <c r="AQ11" i="2"/>
  <c r="AQ35" i="2"/>
  <c r="AP27" i="2"/>
  <c r="AP31" i="2"/>
  <c r="AP11" i="2"/>
  <c r="AP6" i="2"/>
  <c r="AP21" i="2"/>
  <c r="AP25" i="2"/>
  <c r="AP35" i="2"/>
  <c r="AP29" i="2"/>
  <c r="AP37" i="2"/>
  <c r="AP10" i="2"/>
  <c r="AP12" i="2"/>
  <c r="AO35" i="2"/>
  <c r="AO21" i="2"/>
  <c r="AO12" i="2"/>
  <c r="AO6" i="2"/>
  <c r="AO27" i="2"/>
  <c r="AO37" i="2"/>
  <c r="AO10" i="2"/>
  <c r="AO11" i="2"/>
  <c r="AO25" i="2"/>
  <c r="AO31" i="2"/>
  <c r="AO29" i="2"/>
  <c r="AN25" i="2"/>
  <c r="AN6" i="2"/>
  <c r="AN37" i="2"/>
  <c r="AN27" i="2"/>
  <c r="AN10" i="2"/>
  <c r="AN21" i="2"/>
  <c r="AN11" i="2"/>
  <c r="AN31" i="2"/>
  <c r="AN35" i="2"/>
  <c r="AN12" i="2"/>
  <c r="AN29" i="2"/>
  <c r="AM35" i="2"/>
  <c r="AM29" i="2"/>
  <c r="AM6" i="2"/>
  <c r="AM21" i="2"/>
  <c r="AM31" i="2"/>
  <c r="AM37" i="2"/>
  <c r="AM25" i="2"/>
  <c r="AM11" i="2"/>
  <c r="AM10" i="2"/>
  <c r="AM27" i="2"/>
  <c r="AM12" i="2"/>
  <c r="AL31" i="2"/>
  <c r="AL12" i="2"/>
  <c r="AL35" i="2"/>
  <c r="AL29" i="2"/>
  <c r="AL11" i="2"/>
  <c r="AL10" i="2"/>
  <c r="AL27" i="2"/>
  <c r="AL25" i="2"/>
  <c r="AL21" i="2"/>
  <c r="AL6" i="2"/>
  <c r="AL37" i="2"/>
  <c r="AK31" i="2"/>
  <c r="AK29" i="2"/>
  <c r="AK35" i="2"/>
  <c r="AK37" i="2"/>
  <c r="AK11" i="2"/>
  <c r="AK27" i="2"/>
  <c r="AK25" i="2"/>
  <c r="AK21" i="2"/>
  <c r="AK12" i="2"/>
  <c r="AK6" i="2"/>
  <c r="AK7" i="2"/>
  <c r="AK10" i="2"/>
  <c r="AJ31" i="2"/>
  <c r="AJ25" i="2"/>
  <c r="AJ11" i="2"/>
  <c r="AJ27" i="2"/>
  <c r="AJ12" i="2"/>
  <c r="AJ21" i="2"/>
  <c r="AJ7" i="2"/>
  <c r="AJ10" i="2"/>
  <c r="AJ29" i="2"/>
  <c r="AJ35" i="2"/>
  <c r="AJ37" i="2"/>
  <c r="AJ6" i="2"/>
  <c r="AI31" i="2"/>
  <c r="AI35" i="2"/>
  <c r="AI12" i="2"/>
  <c r="AI10" i="2"/>
  <c r="AI37" i="2"/>
  <c r="AI27" i="2"/>
  <c r="AI11" i="2"/>
  <c r="AI21" i="2"/>
  <c r="AI25" i="2"/>
  <c r="AI29" i="2"/>
  <c r="AI6" i="2"/>
  <c r="AH37" i="2"/>
  <c r="AH35" i="2"/>
  <c r="AH10" i="2"/>
  <c r="AH31" i="2"/>
  <c r="AH29" i="2"/>
  <c r="AH25" i="2"/>
  <c r="AH27" i="2"/>
  <c r="AH12" i="2"/>
  <c r="AH21" i="2"/>
  <c r="AH11" i="2"/>
  <c r="AH6" i="2"/>
  <c r="AG10" i="2"/>
  <c r="AG37" i="2"/>
  <c r="AG21" i="2"/>
  <c r="AG35" i="2"/>
  <c r="AG31" i="2"/>
  <c r="AG25" i="2"/>
  <c r="AG11" i="2"/>
  <c r="AG12" i="2"/>
  <c r="AG29" i="2"/>
  <c r="AG27" i="2"/>
  <c r="AG6" i="2"/>
  <c r="AF27" i="2"/>
  <c r="AF31" i="2"/>
  <c r="AF10" i="2"/>
  <c r="AF37" i="2"/>
  <c r="AF11" i="2"/>
  <c r="AF21" i="2"/>
  <c r="AF25" i="2"/>
  <c r="AF12" i="2"/>
  <c r="AF35" i="2"/>
  <c r="AF29" i="2"/>
  <c r="AF6" i="2"/>
  <c r="AE31" i="2"/>
  <c r="AE25" i="2"/>
  <c r="AE10" i="2"/>
  <c r="AE12" i="2"/>
  <c r="AE35" i="2"/>
  <c r="AE27" i="2"/>
  <c r="AE37" i="2"/>
  <c r="AE29" i="2"/>
  <c r="AE11" i="2"/>
  <c r="AE21" i="2"/>
  <c r="AE6" i="2"/>
  <c r="AD37" i="2"/>
  <c r="AD25" i="2"/>
  <c r="AD6" i="2"/>
  <c r="AD11" i="2"/>
  <c r="AD35" i="2"/>
  <c r="AD12" i="2"/>
  <c r="AD21" i="2"/>
  <c r="AD10" i="2"/>
  <c r="AD29" i="2"/>
  <c r="AD27" i="2"/>
  <c r="AD31" i="2"/>
  <c r="AC21" i="2"/>
  <c r="AC29" i="2"/>
  <c r="AC11" i="2"/>
  <c r="AC6" i="2"/>
  <c r="AC27" i="2"/>
  <c r="AC35" i="2"/>
  <c r="AC37" i="2"/>
  <c r="AC12" i="2"/>
  <c r="AC25" i="2"/>
  <c r="AC10" i="2"/>
  <c r="AC31" i="2"/>
  <c r="AB29" i="2"/>
  <c r="AB6" i="2"/>
  <c r="AB12" i="2"/>
  <c r="AB11" i="2"/>
  <c r="AB10" i="2"/>
  <c r="AB25" i="2"/>
  <c r="AB35" i="2"/>
  <c r="AB21" i="2"/>
  <c r="AB27" i="2"/>
  <c r="AB37" i="2"/>
  <c r="AB31" i="2"/>
  <c r="AA6" i="2"/>
  <c r="AA10" i="2"/>
  <c r="AA29" i="2"/>
  <c r="AA27" i="2"/>
  <c r="AA37" i="2"/>
  <c r="AA11" i="2"/>
  <c r="AA35" i="2"/>
  <c r="AA21" i="2"/>
  <c r="AA25" i="2"/>
  <c r="AA31" i="2"/>
  <c r="Z25" i="2"/>
  <c r="Z11" i="2"/>
  <c r="Z29" i="2"/>
  <c r="Z35" i="2"/>
  <c r="Z10" i="2"/>
  <c r="Z6" i="2"/>
  <c r="Z21" i="2"/>
  <c r="Z31" i="2"/>
  <c r="Z27" i="2"/>
  <c r="Z37" i="2"/>
  <c r="Y21" i="2"/>
  <c r="Y37" i="2"/>
  <c r="Y31" i="2"/>
  <c r="Y25" i="2"/>
  <c r="Y29" i="2"/>
  <c r="Y10" i="2"/>
  <c r="Y11" i="2"/>
  <c r="Y27" i="2"/>
  <c r="Y35" i="2"/>
  <c r="Y6" i="2"/>
  <c r="X25" i="2"/>
  <c r="X11" i="2"/>
  <c r="X6" i="2"/>
  <c r="X10" i="2"/>
  <c r="X21" i="2"/>
  <c r="X31" i="2"/>
  <c r="X35" i="2"/>
  <c r="X29" i="2"/>
  <c r="X27" i="2"/>
  <c r="X37" i="2"/>
  <c r="W27" i="2"/>
  <c r="W29" i="2"/>
  <c r="W25" i="2"/>
  <c r="W21" i="2"/>
  <c r="W10" i="2"/>
  <c r="W11" i="2"/>
  <c r="W35" i="2"/>
  <c r="W31" i="2"/>
  <c r="W37" i="2"/>
  <c r="W6" i="2"/>
  <c r="V11" i="2"/>
  <c r="V35" i="2"/>
  <c r="V31" i="2"/>
  <c r="V6" i="2"/>
  <c r="V10" i="2"/>
  <c r="V37" i="2"/>
  <c r="V21" i="2"/>
  <c r="V25" i="2"/>
  <c r="V27" i="2"/>
  <c r="V29" i="2"/>
  <c r="U25" i="2"/>
  <c r="U37" i="2"/>
  <c r="U27" i="2"/>
  <c r="U29" i="2"/>
  <c r="U6" i="2"/>
  <c r="U35" i="2"/>
  <c r="U21" i="2"/>
  <c r="U11" i="2"/>
  <c r="U31" i="2"/>
  <c r="T25" i="2"/>
  <c r="T37" i="2"/>
  <c r="T21" i="2"/>
  <c r="T35" i="2"/>
  <c r="T27" i="2"/>
  <c r="T29" i="2"/>
  <c r="T31" i="2"/>
  <c r="T11" i="2"/>
  <c r="T6" i="2"/>
  <c r="S37" i="2"/>
  <c r="S25" i="2"/>
  <c r="S29" i="2"/>
  <c r="S27" i="2"/>
  <c r="S21" i="2"/>
  <c r="S35" i="2"/>
  <c r="S11" i="2"/>
  <c r="S6" i="2"/>
  <c r="S31" i="2"/>
  <c r="R6" i="2"/>
  <c r="R29" i="2"/>
  <c r="R25" i="2"/>
  <c r="R21" i="2"/>
  <c r="R11" i="2"/>
  <c r="R27" i="2"/>
  <c r="R37" i="2"/>
  <c r="R35" i="2"/>
  <c r="R31" i="2"/>
  <c r="Q29" i="2"/>
  <c r="Q6" i="2"/>
  <c r="Q25" i="2"/>
  <c r="Q21" i="2"/>
  <c r="Q11" i="2"/>
  <c r="Q27" i="2"/>
  <c r="Q37" i="2"/>
  <c r="Q35" i="2"/>
  <c r="Q31" i="2"/>
  <c r="P31" i="2"/>
  <c r="P6" i="2"/>
  <c r="P29" i="2"/>
  <c r="P25" i="2"/>
  <c r="P35" i="2"/>
  <c r="P27" i="2"/>
  <c r="P13" i="2"/>
  <c r="P33" i="2"/>
  <c r="P11" i="2"/>
  <c r="P37" i="2"/>
  <c r="P21" i="2"/>
  <c r="O33" i="2"/>
  <c r="O29" i="2"/>
  <c r="O6" i="2"/>
  <c r="O25" i="2"/>
  <c r="O13" i="2"/>
  <c r="O31" i="2"/>
  <c r="O21" i="2"/>
  <c r="O27" i="2"/>
  <c r="O37" i="2"/>
  <c r="O11" i="2"/>
  <c r="O35" i="2"/>
  <c r="N13" i="2"/>
  <c r="N21" i="2"/>
  <c r="N35" i="2"/>
  <c r="N31" i="2"/>
  <c r="N6" i="2"/>
  <c r="N29" i="2"/>
  <c r="N25" i="2"/>
  <c r="N37" i="2"/>
  <c r="N11" i="2"/>
  <c r="N33" i="2"/>
  <c r="N27" i="2"/>
  <c r="M21" i="2"/>
  <c r="M33" i="2"/>
  <c r="M13" i="2"/>
  <c r="M27" i="2"/>
  <c r="M37" i="2"/>
  <c r="M25" i="2"/>
  <c r="M31" i="2"/>
  <c r="M11" i="2"/>
  <c r="M6" i="2"/>
  <c r="M29" i="2"/>
  <c r="M35" i="2"/>
  <c r="L31" i="2"/>
  <c r="L11" i="2"/>
  <c r="L29" i="2"/>
  <c r="L35" i="2"/>
  <c r="L37" i="2"/>
  <c r="L13" i="2"/>
  <c r="L21" i="2"/>
  <c r="L33" i="2"/>
  <c r="L27" i="2"/>
  <c r="L25" i="2"/>
  <c r="L6" i="2"/>
  <c r="K6" i="2"/>
  <c r="K31" i="2"/>
  <c r="K11" i="2"/>
  <c r="K35" i="2"/>
  <c r="K37" i="2"/>
  <c r="K13" i="2"/>
  <c r="K27" i="2"/>
  <c r="K21" i="2"/>
  <c r="K29" i="2"/>
  <c r="K33" i="2"/>
  <c r="K25" i="2"/>
  <c r="J25" i="2"/>
  <c r="J31" i="2"/>
  <c r="J21" i="2"/>
  <c r="J35" i="2"/>
  <c r="J27" i="2"/>
  <c r="J29" i="2"/>
  <c r="J33" i="2"/>
  <c r="J37" i="2"/>
  <c r="I21" i="2"/>
  <c r="I35" i="2"/>
  <c r="I29" i="2"/>
  <c r="I27" i="2"/>
  <c r="I37" i="2"/>
  <c r="I33" i="2"/>
  <c r="I25" i="2"/>
  <c r="I31" i="2"/>
  <c r="CT17" i="2"/>
  <c r="CT38" i="2"/>
  <c r="CT19" i="2"/>
  <c r="CT22" i="2"/>
  <c r="CT14" i="2"/>
  <c r="CT18" i="2"/>
  <c r="CT9" i="2"/>
  <c r="CT23" i="2"/>
  <c r="CT15" i="2"/>
  <c r="CT16" i="2"/>
  <c r="CT33" i="2"/>
  <c r="CS38" i="2"/>
  <c r="CS18" i="2"/>
  <c r="CS23" i="2"/>
  <c r="CS9" i="2"/>
  <c r="CS17" i="2"/>
  <c r="CS14" i="2"/>
  <c r="CS15" i="2"/>
  <c r="CS33" i="2"/>
  <c r="CS16" i="2"/>
  <c r="CS22" i="2"/>
  <c r="CS19" i="2"/>
  <c r="CR38" i="2"/>
  <c r="CR22" i="2"/>
  <c r="CR19" i="2"/>
  <c r="CR15" i="2"/>
  <c r="CR23" i="2"/>
  <c r="CR18" i="2"/>
  <c r="CR16" i="2"/>
  <c r="CR14" i="2"/>
  <c r="CR9" i="2"/>
  <c r="CR33" i="2"/>
  <c r="CR17" i="2"/>
  <c r="CQ38" i="2"/>
  <c r="CQ14" i="2"/>
  <c r="CQ17" i="2"/>
  <c r="CQ23" i="2"/>
  <c r="CQ9" i="2"/>
  <c r="CQ22" i="2"/>
  <c r="CQ33" i="2"/>
  <c r="CQ19" i="2"/>
  <c r="CQ16" i="2"/>
  <c r="CQ18" i="2"/>
  <c r="CQ15" i="2"/>
  <c r="CP38" i="2"/>
  <c r="CP23" i="2"/>
  <c r="CP19" i="2"/>
  <c r="CP22" i="2"/>
  <c r="CP17" i="2"/>
  <c r="CP9" i="2"/>
  <c r="CP33" i="2"/>
  <c r="CP18" i="2"/>
  <c r="CP15" i="2"/>
  <c r="CP16" i="2"/>
  <c r="CP14" i="2"/>
  <c r="CO38" i="2"/>
  <c r="CO19" i="2"/>
  <c r="CO17" i="2"/>
  <c r="CO9" i="2"/>
  <c r="CO33" i="2"/>
  <c r="CO16" i="2"/>
  <c r="CO36" i="2"/>
  <c r="CO23" i="2"/>
  <c r="CO18" i="2"/>
  <c r="CO22" i="2"/>
  <c r="CO14" i="2"/>
  <c r="CO15" i="2"/>
  <c r="CN38" i="2"/>
  <c r="CN33" i="2"/>
  <c r="CN14" i="2"/>
  <c r="CN36" i="2"/>
  <c r="CN17" i="2"/>
  <c r="CN15" i="2"/>
  <c r="CN9" i="2"/>
  <c r="CN22" i="2"/>
  <c r="CN18" i="2"/>
  <c r="CN16" i="2"/>
  <c r="CN19" i="2"/>
  <c r="CN23" i="2"/>
  <c r="CM38" i="2"/>
  <c r="CM33" i="2"/>
  <c r="CM18" i="2"/>
  <c r="CM16" i="2"/>
  <c r="CM9" i="2"/>
  <c r="CM14" i="2"/>
  <c r="CM19" i="2"/>
  <c r="CM15" i="2"/>
  <c r="CM22" i="2"/>
  <c r="CM23" i="2"/>
  <c r="CM17" i="2"/>
  <c r="CM36" i="2"/>
  <c r="CL38" i="2"/>
  <c r="CL9" i="2"/>
  <c r="CL19" i="2"/>
  <c r="CL14" i="2"/>
  <c r="CL33" i="2"/>
  <c r="CL17" i="2"/>
  <c r="CL15" i="2"/>
  <c r="CL36" i="2"/>
  <c r="CL23" i="2"/>
  <c r="CL22" i="2"/>
  <c r="CL18" i="2"/>
  <c r="CL16" i="2"/>
  <c r="CK38" i="2"/>
  <c r="CK19" i="2"/>
  <c r="CK33" i="2"/>
  <c r="CK14" i="2"/>
  <c r="CK17" i="2"/>
  <c r="CK36" i="2"/>
  <c r="CK22" i="2"/>
  <c r="CK15" i="2"/>
  <c r="CK23" i="2"/>
  <c r="CK16" i="2"/>
  <c r="CK18" i="2"/>
  <c r="CK9" i="2"/>
  <c r="CJ38" i="2"/>
  <c r="CJ36" i="2"/>
  <c r="CJ16" i="2"/>
  <c r="CJ18" i="2"/>
  <c r="CJ14" i="2"/>
  <c r="CJ23" i="2"/>
  <c r="CJ15" i="2"/>
  <c r="CJ22" i="2"/>
  <c r="CJ9" i="2"/>
  <c r="CJ19" i="2"/>
  <c r="CJ17" i="2"/>
  <c r="CJ33" i="2"/>
  <c r="CI38" i="2"/>
  <c r="CI19" i="2"/>
  <c r="CI18" i="2"/>
  <c r="CI34" i="2"/>
  <c r="CI16" i="2"/>
  <c r="CI17" i="2"/>
  <c r="CI9" i="2"/>
  <c r="CI36" i="2"/>
  <c r="CI22" i="2"/>
  <c r="CI23" i="2"/>
  <c r="CI14" i="2"/>
  <c r="CI15" i="2"/>
  <c r="CI33" i="2"/>
  <c r="CH38" i="2"/>
  <c r="CH19" i="2"/>
  <c r="CH15" i="2"/>
  <c r="CH17" i="2"/>
  <c r="CH23" i="2"/>
  <c r="CH9" i="2"/>
  <c r="CH34" i="2"/>
  <c r="CH18" i="2"/>
  <c r="CH16" i="2"/>
  <c r="CH36" i="2"/>
  <c r="CH14" i="2"/>
  <c r="CH22" i="2"/>
  <c r="CH33" i="2"/>
  <c r="CG22" i="2"/>
  <c r="CG19" i="2"/>
  <c r="CG23" i="2"/>
  <c r="CG14" i="2"/>
  <c r="CG36" i="2"/>
  <c r="CG17" i="2"/>
  <c r="CG15" i="2"/>
  <c r="CG38" i="2"/>
  <c r="CG9" i="2"/>
  <c r="CG18" i="2"/>
  <c r="CG33" i="2"/>
  <c r="CG16" i="2"/>
  <c r="CG34" i="2"/>
  <c r="CF16" i="2"/>
  <c r="CF14" i="2"/>
  <c r="CF38" i="2"/>
  <c r="CF36" i="2"/>
  <c r="CF9" i="2"/>
  <c r="CF23" i="2"/>
  <c r="CF34" i="2"/>
  <c r="CF22" i="2"/>
  <c r="CF33" i="2"/>
  <c r="CF18" i="2"/>
  <c r="CF17" i="2"/>
  <c r="CF19" i="2"/>
  <c r="CF15" i="2"/>
  <c r="CE38" i="2"/>
  <c r="CE34" i="2"/>
  <c r="CE17" i="2"/>
  <c r="CE22" i="2"/>
  <c r="CE9" i="2"/>
  <c r="CE16" i="2"/>
  <c r="CE36" i="2"/>
  <c r="CE14" i="2"/>
  <c r="CE33" i="2"/>
  <c r="CE19" i="2"/>
  <c r="CE18" i="2"/>
  <c r="CE15" i="2"/>
  <c r="CE23" i="2"/>
  <c r="CD17" i="2"/>
  <c r="CD34" i="2"/>
  <c r="CD38" i="2"/>
  <c r="CD9" i="2"/>
  <c r="CD15" i="2"/>
  <c r="CD33" i="2"/>
  <c r="CD23" i="2"/>
  <c r="CD14" i="2"/>
  <c r="CD18" i="2"/>
  <c r="CD19" i="2"/>
  <c r="CD36" i="2"/>
  <c r="CD22" i="2"/>
  <c r="CD16" i="2"/>
  <c r="CD32" i="2"/>
  <c r="CC38" i="2"/>
  <c r="CC9" i="2"/>
  <c r="CC14" i="2"/>
  <c r="CC36" i="2"/>
  <c r="CC34" i="2"/>
  <c r="CC16" i="2"/>
  <c r="CC15" i="2"/>
  <c r="CC17" i="2"/>
  <c r="CC33" i="2"/>
  <c r="CC23" i="2"/>
  <c r="CC32" i="2"/>
  <c r="CC18" i="2"/>
  <c r="CC19" i="2"/>
  <c r="CC22" i="2"/>
  <c r="CB38" i="2"/>
  <c r="CB23" i="2"/>
  <c r="CB36" i="2"/>
  <c r="CB14" i="2"/>
  <c r="CB16" i="2"/>
  <c r="CB32" i="2"/>
  <c r="CB22" i="2"/>
  <c r="CB17" i="2"/>
  <c r="CB34" i="2"/>
  <c r="CB19" i="2"/>
  <c r="CB9" i="2"/>
  <c r="CB15" i="2"/>
  <c r="CB18" i="2"/>
  <c r="CB33" i="2"/>
  <c r="CA38" i="2"/>
  <c r="CA23" i="2"/>
  <c r="CA36" i="2"/>
  <c r="CA34" i="2"/>
  <c r="CA32" i="2"/>
  <c r="CA18" i="2"/>
  <c r="CA22" i="2"/>
  <c r="CA19" i="2"/>
  <c r="CA17" i="2"/>
  <c r="CA16" i="2"/>
  <c r="CA14" i="2"/>
  <c r="CA15" i="2"/>
  <c r="CA33" i="2"/>
  <c r="CA9" i="2"/>
  <c r="BZ38" i="2"/>
  <c r="BZ36" i="2"/>
  <c r="BZ22" i="2"/>
  <c r="BZ34" i="2"/>
  <c r="BZ18" i="2"/>
  <c r="BZ15" i="2"/>
  <c r="BZ9" i="2"/>
  <c r="BZ33" i="2"/>
  <c r="BZ23" i="2"/>
  <c r="BZ14" i="2"/>
  <c r="BZ32" i="2"/>
  <c r="BZ17" i="2"/>
  <c r="BZ19" i="2"/>
  <c r="BZ16" i="2"/>
  <c r="BY38" i="2"/>
  <c r="BY23" i="2"/>
  <c r="BY16" i="2"/>
  <c r="BY14" i="2"/>
  <c r="BY15" i="2"/>
  <c r="BY9" i="2"/>
  <c r="BY34" i="2"/>
  <c r="BY18" i="2"/>
  <c r="BY22" i="2"/>
  <c r="BY32" i="2"/>
  <c r="BY17" i="2"/>
  <c r="BY19" i="2"/>
  <c r="BY36" i="2"/>
  <c r="BY33" i="2"/>
  <c r="BX15" i="2"/>
  <c r="BX23" i="2"/>
  <c r="BX9" i="2"/>
  <c r="BX16" i="2"/>
  <c r="BX22" i="2"/>
  <c r="BX34" i="2"/>
  <c r="BX30" i="2"/>
  <c r="BX32" i="2"/>
  <c r="BX17" i="2"/>
  <c r="BX14" i="2"/>
  <c r="BX19" i="2"/>
  <c r="BX33" i="2"/>
  <c r="BX18" i="2"/>
  <c r="BX36" i="2"/>
  <c r="BX38" i="2"/>
  <c r="BW38" i="2"/>
  <c r="BW9" i="2"/>
  <c r="BW34" i="2"/>
  <c r="BW33" i="2"/>
  <c r="BW16" i="2"/>
  <c r="BW15" i="2"/>
  <c r="BW23" i="2"/>
  <c r="BW32" i="2"/>
  <c r="BW19" i="2"/>
  <c r="BW18" i="2"/>
  <c r="BW30" i="2"/>
  <c r="BW36" i="2"/>
  <c r="BW14" i="2"/>
  <c r="BW17" i="2"/>
  <c r="BW22" i="2"/>
  <c r="BV38" i="2"/>
  <c r="BV14" i="2"/>
  <c r="BV18" i="2"/>
  <c r="BV17" i="2"/>
  <c r="BV33" i="2"/>
  <c r="BV36" i="2"/>
  <c r="BV32" i="2"/>
  <c r="BV30" i="2"/>
  <c r="BV16" i="2"/>
  <c r="BV9" i="2"/>
  <c r="BV15" i="2"/>
  <c r="BV23" i="2"/>
  <c r="BV34" i="2"/>
  <c r="BV22" i="2"/>
  <c r="BV19" i="2"/>
  <c r="BU38" i="2"/>
  <c r="BU18" i="2"/>
  <c r="BU15" i="2"/>
  <c r="BU16" i="2"/>
  <c r="BU9" i="2"/>
  <c r="BU22" i="2"/>
  <c r="BU34" i="2"/>
  <c r="BU32" i="2"/>
  <c r="BU23" i="2"/>
  <c r="BU14" i="2"/>
  <c r="BU33" i="2"/>
  <c r="BU19" i="2"/>
  <c r="BU30" i="2"/>
  <c r="BU36" i="2"/>
  <c r="BU17" i="2"/>
  <c r="BT18" i="2"/>
  <c r="BT32" i="2"/>
  <c r="BT19" i="2"/>
  <c r="BT17" i="2"/>
  <c r="BT14" i="2"/>
  <c r="BT15" i="2"/>
  <c r="BT23" i="2"/>
  <c r="BT38" i="2"/>
  <c r="BT36" i="2"/>
  <c r="BT30" i="2"/>
  <c r="BT22" i="2"/>
  <c r="BT16" i="2"/>
  <c r="BT34" i="2"/>
  <c r="BT33" i="2"/>
  <c r="BT9" i="2"/>
  <c r="BS18" i="2"/>
  <c r="BS17" i="2"/>
  <c r="BS30" i="2"/>
  <c r="BS16" i="2"/>
  <c r="BS19" i="2"/>
  <c r="BS32" i="2"/>
  <c r="BS28" i="2"/>
  <c r="BS23" i="2"/>
  <c r="BS33" i="2"/>
  <c r="BS38" i="2"/>
  <c r="BS14" i="2"/>
  <c r="BS22" i="2"/>
  <c r="BS34" i="2"/>
  <c r="BS36" i="2"/>
  <c r="BS15" i="2"/>
  <c r="BS9" i="2"/>
  <c r="BR32" i="2"/>
  <c r="BR23" i="2"/>
  <c r="BR28" i="2"/>
  <c r="BR30" i="2"/>
  <c r="BR15" i="2"/>
  <c r="BR16" i="2"/>
  <c r="BR18" i="2"/>
  <c r="BR33" i="2"/>
  <c r="BR14" i="2"/>
  <c r="BR17" i="2"/>
  <c r="BR22" i="2"/>
  <c r="BR34" i="2"/>
  <c r="BR9" i="2"/>
  <c r="BR36" i="2"/>
  <c r="BR19" i="2"/>
  <c r="BR38" i="2"/>
  <c r="BQ18" i="2"/>
  <c r="BQ38" i="2"/>
  <c r="BQ28" i="2"/>
  <c r="BQ14" i="2"/>
  <c r="BQ22" i="2"/>
  <c r="BQ36" i="2"/>
  <c r="BQ30" i="2"/>
  <c r="BQ34" i="2"/>
  <c r="BQ17" i="2"/>
  <c r="BQ15" i="2"/>
  <c r="BQ16" i="2"/>
  <c r="BQ9" i="2"/>
  <c r="BQ19" i="2"/>
  <c r="BQ33" i="2"/>
  <c r="BQ23" i="2"/>
  <c r="BQ32" i="2"/>
  <c r="BP14" i="2"/>
  <c r="BP38" i="2"/>
  <c r="BP34" i="2"/>
  <c r="BP19" i="2"/>
  <c r="BP32" i="2"/>
  <c r="BP17" i="2"/>
  <c r="BP22" i="2"/>
  <c r="BP16" i="2"/>
  <c r="BP30" i="2"/>
  <c r="BP36" i="2"/>
  <c r="BP28" i="2"/>
  <c r="BP18" i="2"/>
  <c r="BP9" i="2"/>
  <c r="BP33" i="2"/>
  <c r="BP23" i="2"/>
  <c r="BP15" i="2"/>
  <c r="BO32" i="2"/>
  <c r="BO34" i="2"/>
  <c r="BO14" i="2"/>
  <c r="BO30" i="2"/>
  <c r="BO28" i="2"/>
  <c r="BO23" i="2"/>
  <c r="BO17" i="2"/>
  <c r="BO16" i="2"/>
  <c r="BO38" i="2"/>
  <c r="BO15" i="2"/>
  <c r="BO36" i="2"/>
  <c r="BO22" i="2"/>
  <c r="BO18" i="2"/>
  <c r="BO33" i="2"/>
  <c r="BO9" i="2"/>
  <c r="BO19" i="2"/>
  <c r="BN14" i="2"/>
  <c r="BN17" i="2"/>
  <c r="BN23" i="2"/>
  <c r="BN32" i="2"/>
  <c r="BN36" i="2"/>
  <c r="BN38" i="2"/>
  <c r="BN33" i="2"/>
  <c r="BN9" i="2"/>
  <c r="BN16" i="2"/>
  <c r="BN18" i="2"/>
  <c r="BN19" i="2"/>
  <c r="BN15" i="2"/>
  <c r="BN28" i="2"/>
  <c r="BN22" i="2"/>
  <c r="BN30" i="2"/>
  <c r="BN34" i="2"/>
  <c r="BM38" i="2"/>
  <c r="BM33" i="2"/>
  <c r="BM28" i="2"/>
  <c r="BM26" i="2"/>
  <c r="BM23" i="2"/>
  <c r="BM22" i="2"/>
  <c r="BM34" i="2"/>
  <c r="BM19" i="2"/>
  <c r="BM32" i="2"/>
  <c r="BM36" i="2"/>
  <c r="BM18" i="2"/>
  <c r="BM16" i="2"/>
  <c r="BM17" i="2"/>
  <c r="BM15" i="2"/>
  <c r="BM30" i="2"/>
  <c r="BM14" i="2"/>
  <c r="BM9" i="2"/>
  <c r="BL38" i="2"/>
  <c r="BL23" i="2"/>
  <c r="BL28" i="2"/>
  <c r="BL33" i="2"/>
  <c r="BL26" i="2"/>
  <c r="BL36" i="2"/>
  <c r="BL9" i="2"/>
  <c r="BL17" i="2"/>
  <c r="BL18" i="2"/>
  <c r="BL34" i="2"/>
  <c r="BL14" i="2"/>
  <c r="BL30" i="2"/>
  <c r="BL15" i="2"/>
  <c r="BL32" i="2"/>
  <c r="BL19" i="2"/>
  <c r="BL22" i="2"/>
  <c r="BL16" i="2"/>
  <c r="BK38" i="2"/>
  <c r="BK33" i="2"/>
  <c r="BK34" i="2"/>
  <c r="BK23" i="2"/>
  <c r="BK36" i="2"/>
  <c r="BK9" i="2"/>
  <c r="BK15" i="2"/>
  <c r="BK18" i="2"/>
  <c r="BK16" i="2"/>
  <c r="BK30" i="2"/>
  <c r="BK19" i="2"/>
  <c r="BK28" i="2"/>
  <c r="BK26" i="2"/>
  <c r="BK22" i="2"/>
  <c r="BK32" i="2"/>
  <c r="BK14" i="2"/>
  <c r="BK17" i="2"/>
  <c r="BJ38" i="2"/>
  <c r="BJ26" i="2"/>
  <c r="BJ18" i="2"/>
  <c r="BJ30" i="2"/>
  <c r="BJ23" i="2"/>
  <c r="BJ32" i="2"/>
  <c r="BJ19" i="2"/>
  <c r="BJ28" i="2"/>
  <c r="BJ15" i="2"/>
  <c r="BJ9" i="2"/>
  <c r="BJ14" i="2"/>
  <c r="BJ17" i="2"/>
  <c r="BJ34" i="2"/>
  <c r="BJ16" i="2"/>
  <c r="BJ36" i="2"/>
  <c r="BJ22" i="2"/>
  <c r="BJ33" i="2"/>
  <c r="BI38" i="2"/>
  <c r="BI22" i="2"/>
  <c r="BI32" i="2"/>
  <c r="BI28" i="2"/>
  <c r="BI36" i="2"/>
  <c r="BI30" i="2"/>
  <c r="BI23" i="2"/>
  <c r="BI15" i="2"/>
  <c r="BI14" i="2"/>
  <c r="BI17" i="2"/>
  <c r="BI16" i="2"/>
  <c r="BI18" i="2"/>
  <c r="BI34" i="2"/>
  <c r="BI9" i="2"/>
  <c r="BI19" i="2"/>
  <c r="BI26" i="2"/>
  <c r="BI33" i="2"/>
  <c r="BH36" i="2"/>
  <c r="BH28" i="2"/>
  <c r="BH38" i="2"/>
  <c r="BH30" i="2"/>
  <c r="BH9" i="2"/>
  <c r="BH32" i="2"/>
  <c r="BH33" i="2"/>
  <c r="BH14" i="2"/>
  <c r="BH17" i="2"/>
  <c r="BH18" i="2"/>
  <c r="BH26" i="2"/>
  <c r="BH34" i="2"/>
  <c r="BH16" i="2"/>
  <c r="BH24" i="2"/>
  <c r="BH15" i="2"/>
  <c r="BH19" i="2"/>
  <c r="BH22" i="2"/>
  <c r="BH23" i="2"/>
  <c r="BG23" i="2"/>
  <c r="BG22" i="2"/>
  <c r="BG36" i="2"/>
  <c r="BG26" i="2"/>
  <c r="BG14" i="2"/>
  <c r="BG17" i="2"/>
  <c r="BG19" i="2"/>
  <c r="BG32" i="2"/>
  <c r="BG38" i="2"/>
  <c r="BG28" i="2"/>
  <c r="BG9" i="2"/>
  <c r="BG33" i="2"/>
  <c r="BG24" i="2"/>
  <c r="BG30" i="2"/>
  <c r="BG15" i="2"/>
  <c r="BG18" i="2"/>
  <c r="BG34" i="2"/>
  <c r="BG16" i="2"/>
  <c r="BF33" i="2"/>
  <c r="BF19" i="2"/>
  <c r="BF15" i="2"/>
  <c r="BF17" i="2"/>
  <c r="BF34" i="2"/>
  <c r="BF32" i="2"/>
  <c r="BF38" i="2"/>
  <c r="BF23" i="2"/>
  <c r="BF28" i="2"/>
  <c r="BF18" i="2"/>
  <c r="BF16" i="2"/>
  <c r="BF14" i="2"/>
  <c r="BF24" i="2"/>
  <c r="BF22" i="2"/>
  <c r="BF36" i="2"/>
  <c r="BF30" i="2"/>
  <c r="BF26" i="2"/>
  <c r="BF9" i="2"/>
  <c r="BE14" i="2"/>
  <c r="BE36" i="2"/>
  <c r="BE16" i="2"/>
  <c r="BE30" i="2"/>
  <c r="BE19" i="2"/>
  <c r="BE32" i="2"/>
  <c r="BE17" i="2"/>
  <c r="BE34" i="2"/>
  <c r="BE23" i="2"/>
  <c r="BE38" i="2"/>
  <c r="BE33" i="2"/>
  <c r="BE26" i="2"/>
  <c r="BE24" i="2"/>
  <c r="BE28" i="2"/>
  <c r="BE9" i="2"/>
  <c r="BE18" i="2"/>
  <c r="BE22" i="2"/>
  <c r="BE15" i="2"/>
  <c r="BD26" i="2"/>
  <c r="BD15" i="2"/>
  <c r="BD9" i="2"/>
  <c r="BD32" i="2"/>
  <c r="BD38" i="2"/>
  <c r="BD28" i="2"/>
  <c r="BD36" i="2"/>
  <c r="BD24" i="2"/>
  <c r="BD30" i="2"/>
  <c r="BD14" i="2"/>
  <c r="BD19" i="2"/>
  <c r="BD33" i="2"/>
  <c r="BD17" i="2"/>
  <c r="BD16" i="2"/>
  <c r="BD22" i="2"/>
  <c r="BD18" i="2"/>
  <c r="BD34" i="2"/>
  <c r="BD23" i="2"/>
  <c r="BC32" i="2"/>
  <c r="BC17" i="2"/>
  <c r="BC30" i="2"/>
  <c r="BC22" i="2"/>
  <c r="BC14" i="2"/>
  <c r="BC28" i="2"/>
  <c r="BC18" i="2"/>
  <c r="BC24" i="2"/>
  <c r="BC26" i="2"/>
  <c r="BC9" i="2"/>
  <c r="BC16" i="2"/>
  <c r="BC33" i="2"/>
  <c r="BC38" i="2"/>
  <c r="BC15" i="2"/>
  <c r="BC36" i="2"/>
  <c r="BC23" i="2"/>
  <c r="BC34" i="2"/>
  <c r="BC19" i="2"/>
  <c r="BB17" i="2"/>
  <c r="BB34" i="2"/>
  <c r="BB28" i="2"/>
  <c r="BB14" i="2"/>
  <c r="BB33" i="2"/>
  <c r="BB32" i="2"/>
  <c r="BB15" i="2"/>
  <c r="BB24" i="2"/>
  <c r="BB26" i="2"/>
  <c r="BB30" i="2"/>
  <c r="BB16" i="2"/>
  <c r="BB18" i="2"/>
  <c r="BB22" i="2"/>
  <c r="BB38" i="2"/>
  <c r="BB19" i="2"/>
  <c r="BB23" i="2"/>
  <c r="BB36" i="2"/>
  <c r="BB9" i="2"/>
  <c r="BA14" i="2"/>
  <c r="BA36" i="2"/>
  <c r="BA30" i="2"/>
  <c r="BA24" i="2"/>
  <c r="BA16" i="2"/>
  <c r="BA9" i="2"/>
  <c r="BA23" i="2"/>
  <c r="BA32" i="2"/>
  <c r="BA28" i="2"/>
  <c r="BA33" i="2"/>
  <c r="BA38" i="2"/>
  <c r="BA22" i="2"/>
  <c r="BA19" i="2"/>
  <c r="BA18" i="2"/>
  <c r="BA15" i="2"/>
  <c r="BA17" i="2"/>
  <c r="BA34" i="2"/>
  <c r="BA26" i="2"/>
  <c r="AZ17" i="2"/>
  <c r="AZ33" i="2"/>
  <c r="AZ30" i="2"/>
  <c r="AZ16" i="2"/>
  <c r="AZ23" i="2"/>
  <c r="AZ36" i="2"/>
  <c r="AZ14" i="2"/>
  <c r="AZ24" i="2"/>
  <c r="AZ26" i="2"/>
  <c r="AZ9" i="2"/>
  <c r="AZ18" i="2"/>
  <c r="AZ15" i="2"/>
  <c r="AZ19" i="2"/>
  <c r="AZ22" i="2"/>
  <c r="AZ34" i="2"/>
  <c r="AZ28" i="2"/>
  <c r="AZ38" i="2"/>
  <c r="AZ32" i="2"/>
  <c r="AY30" i="2"/>
  <c r="AY38" i="2"/>
  <c r="AY23" i="2"/>
  <c r="AY17" i="2"/>
  <c r="AY14" i="2"/>
  <c r="AY36" i="2"/>
  <c r="AY15" i="2"/>
  <c r="AY22" i="2"/>
  <c r="AY32" i="2"/>
  <c r="AY28" i="2"/>
  <c r="AY33" i="2"/>
  <c r="AY9" i="2"/>
  <c r="AY18" i="2"/>
  <c r="AY26" i="2"/>
  <c r="AY24" i="2"/>
  <c r="AY19" i="2"/>
  <c r="AY16" i="2"/>
  <c r="AY34" i="2"/>
  <c r="AX30" i="2"/>
  <c r="AX23" i="2"/>
  <c r="AX22" i="2"/>
  <c r="AX15" i="2"/>
  <c r="AX9" i="2"/>
  <c r="AX26" i="2"/>
  <c r="AX33" i="2"/>
  <c r="AX18" i="2"/>
  <c r="AX14" i="2"/>
  <c r="AX28" i="2"/>
  <c r="AX34" i="2"/>
  <c r="AX32" i="2"/>
  <c r="AX24" i="2"/>
  <c r="AX36" i="2"/>
  <c r="AX17" i="2"/>
  <c r="AX38" i="2"/>
  <c r="AX16" i="2"/>
  <c r="AX19" i="2"/>
  <c r="AW23" i="2"/>
  <c r="AW15" i="2"/>
  <c r="AW28" i="2"/>
  <c r="AW33" i="2"/>
  <c r="AW34" i="2"/>
  <c r="AW32" i="2"/>
  <c r="AW17" i="2"/>
  <c r="AW22" i="2"/>
  <c r="AW9" i="2"/>
  <c r="AW24" i="2"/>
  <c r="AW26" i="2"/>
  <c r="AW36" i="2"/>
  <c r="AW38" i="2"/>
  <c r="AW30" i="2"/>
  <c r="AW14" i="2"/>
  <c r="AW16" i="2"/>
  <c r="AW19" i="2"/>
  <c r="AW18" i="2"/>
  <c r="AW20" i="2"/>
  <c r="AV24" i="2"/>
  <c r="AV38" i="2"/>
  <c r="AV33" i="2"/>
  <c r="AV30" i="2"/>
  <c r="AV32" i="2"/>
  <c r="AV19" i="2"/>
  <c r="AV9" i="2"/>
  <c r="AV23" i="2"/>
  <c r="AV34" i="2"/>
  <c r="AV28" i="2"/>
  <c r="AV22" i="2"/>
  <c r="AV15" i="2"/>
  <c r="AV20" i="2"/>
  <c r="AV26" i="2"/>
  <c r="AV36" i="2"/>
  <c r="AV14" i="2"/>
  <c r="AV18" i="2"/>
  <c r="AV16" i="2"/>
  <c r="AV17" i="2"/>
  <c r="AU36" i="2"/>
  <c r="AU9" i="2"/>
  <c r="AU30" i="2"/>
  <c r="AU22" i="2"/>
  <c r="AU23" i="2"/>
  <c r="AU20" i="2"/>
  <c r="AU34" i="2"/>
  <c r="AU32" i="2"/>
  <c r="AU14" i="2"/>
  <c r="AU15" i="2"/>
  <c r="AU38" i="2"/>
  <c r="AU16" i="2"/>
  <c r="AU24" i="2"/>
  <c r="AU26" i="2"/>
  <c r="AU28" i="2"/>
  <c r="AU17" i="2"/>
  <c r="AU33" i="2"/>
  <c r="AU19" i="2"/>
  <c r="AU18" i="2"/>
  <c r="AT30" i="2"/>
  <c r="AT26" i="2"/>
  <c r="AT24" i="2"/>
  <c r="AT18" i="2"/>
  <c r="AT9" i="2"/>
  <c r="AT23" i="2"/>
  <c r="AT33" i="2"/>
  <c r="AT36" i="2"/>
  <c r="AT19" i="2"/>
  <c r="AT38" i="2"/>
  <c r="AT22" i="2"/>
  <c r="AT15" i="2"/>
  <c r="AT14" i="2"/>
  <c r="AT32" i="2"/>
  <c r="AT20" i="2"/>
  <c r="AT13" i="2"/>
  <c r="AT17" i="2"/>
  <c r="AT28" i="2"/>
  <c r="AT34" i="2"/>
  <c r="AT16" i="2"/>
  <c r="AS16" i="2"/>
  <c r="AS9" i="2"/>
  <c r="AS26" i="2"/>
  <c r="AS34" i="2"/>
  <c r="AS32" i="2"/>
  <c r="AS23" i="2"/>
  <c r="AS33" i="2"/>
  <c r="AS22" i="2"/>
  <c r="AS19" i="2"/>
  <c r="AS36" i="2"/>
  <c r="AS18" i="2"/>
  <c r="AS38" i="2"/>
  <c r="AS20" i="2"/>
  <c r="AS17" i="2"/>
  <c r="AS15" i="2"/>
  <c r="AS13" i="2"/>
  <c r="AS30" i="2"/>
  <c r="AS28" i="2"/>
  <c r="AS24" i="2"/>
  <c r="AS14" i="2"/>
  <c r="AR38" i="2"/>
  <c r="AR22" i="2"/>
  <c r="AR20" i="2"/>
  <c r="AR13" i="2"/>
  <c r="AR14" i="2"/>
  <c r="AR17" i="2"/>
  <c r="AR19" i="2"/>
  <c r="AR16" i="2"/>
  <c r="AR23" i="2"/>
  <c r="AR18" i="2"/>
  <c r="AR26" i="2"/>
  <c r="AR15" i="2"/>
  <c r="AR28" i="2"/>
  <c r="AR9" i="2"/>
  <c r="AR36" i="2"/>
  <c r="AR34" i="2"/>
  <c r="AR33" i="2"/>
  <c r="AR32" i="2"/>
  <c r="AR24" i="2"/>
  <c r="AR30" i="2"/>
  <c r="AQ38" i="2"/>
  <c r="AQ15" i="2"/>
  <c r="AQ22" i="2"/>
  <c r="AQ24" i="2"/>
  <c r="AQ16" i="2"/>
  <c r="AQ13" i="2"/>
  <c r="AQ26" i="2"/>
  <c r="AQ28" i="2"/>
  <c r="AQ33" i="2"/>
  <c r="AQ18" i="2"/>
  <c r="AQ19" i="2"/>
  <c r="AQ23" i="2"/>
  <c r="AQ9" i="2"/>
  <c r="AQ32" i="2"/>
  <c r="AQ14" i="2"/>
  <c r="AQ20" i="2"/>
  <c r="AQ36" i="2"/>
  <c r="AQ17" i="2"/>
  <c r="AQ34" i="2"/>
  <c r="AQ30" i="2"/>
  <c r="AP38" i="2"/>
  <c r="AP32" i="2"/>
  <c r="AP24" i="2"/>
  <c r="AP26" i="2"/>
  <c r="AP33" i="2"/>
  <c r="AP22" i="2"/>
  <c r="AP9" i="2"/>
  <c r="AP13" i="2"/>
  <c r="AP30" i="2"/>
  <c r="AP23" i="2"/>
  <c r="AP36" i="2"/>
  <c r="AP18" i="2"/>
  <c r="AP14" i="2"/>
  <c r="AP28" i="2"/>
  <c r="AP20" i="2"/>
  <c r="AP15" i="2"/>
  <c r="AP17" i="2"/>
  <c r="AP16" i="2"/>
  <c r="AP34" i="2"/>
  <c r="AP19" i="2"/>
  <c r="AO15" i="2"/>
  <c r="AO32" i="2"/>
  <c r="AO18" i="2"/>
  <c r="AO19" i="2"/>
  <c r="AO30" i="2"/>
  <c r="AO14" i="2"/>
  <c r="AO38" i="2"/>
  <c r="AO16" i="2"/>
  <c r="AO26" i="2"/>
  <c r="AO20" i="2"/>
  <c r="AO9" i="2"/>
  <c r="AO22" i="2"/>
  <c r="AO17" i="2"/>
  <c r="AO33" i="2"/>
  <c r="AO28" i="2"/>
  <c r="AO36" i="2"/>
  <c r="AO13" i="2"/>
  <c r="AO24" i="2"/>
  <c r="AO34" i="2"/>
  <c r="AO23" i="2"/>
  <c r="AN32" i="2"/>
  <c r="AN14" i="2"/>
  <c r="AN19" i="2"/>
  <c r="AN16" i="2"/>
  <c r="AN20" i="2"/>
  <c r="AN22" i="2"/>
  <c r="AN24" i="2"/>
  <c r="AN18" i="2"/>
  <c r="AN17" i="2"/>
  <c r="AN30" i="2"/>
  <c r="AN9" i="2"/>
  <c r="AN13" i="2"/>
  <c r="AN33" i="2"/>
  <c r="AN36" i="2"/>
  <c r="AN23" i="2"/>
  <c r="AN26" i="2"/>
  <c r="AN38" i="2"/>
  <c r="AN28" i="2"/>
  <c r="AN34" i="2"/>
  <c r="AN15" i="2"/>
  <c r="AM17" i="2"/>
  <c r="AM20" i="2"/>
  <c r="AM28" i="2"/>
  <c r="AM15" i="2"/>
  <c r="AM32" i="2"/>
  <c r="AM18" i="2"/>
  <c r="AM30" i="2"/>
  <c r="AM19" i="2"/>
  <c r="AM22" i="2"/>
  <c r="AM24" i="2"/>
  <c r="AM34" i="2"/>
  <c r="AM16" i="2"/>
  <c r="AM36" i="2"/>
  <c r="AM14" i="2"/>
  <c r="AM9" i="2"/>
  <c r="AM23" i="2"/>
  <c r="AM38" i="2"/>
  <c r="AM33" i="2"/>
  <c r="AM13" i="2"/>
  <c r="AM26" i="2"/>
  <c r="AL26" i="2"/>
  <c r="AL20" i="2"/>
  <c r="AL23" i="2"/>
  <c r="AL32" i="2"/>
  <c r="AL17" i="2"/>
  <c r="AL38" i="2"/>
  <c r="AL18" i="2"/>
  <c r="AL30" i="2"/>
  <c r="AL13" i="2"/>
  <c r="AL15" i="2"/>
  <c r="AL16" i="2"/>
  <c r="AL28" i="2"/>
  <c r="AL19" i="2"/>
  <c r="AL14" i="2"/>
  <c r="AL36" i="2"/>
  <c r="AL33" i="2"/>
  <c r="AL24" i="2"/>
  <c r="AL9" i="2"/>
  <c r="AL22" i="2"/>
  <c r="AL34" i="2"/>
  <c r="AK14" i="2"/>
  <c r="AK30" i="2"/>
  <c r="AK23" i="2"/>
  <c r="AK17" i="2"/>
  <c r="AK33" i="2"/>
  <c r="AK38" i="2"/>
  <c r="AK18" i="2"/>
  <c r="AK36" i="2"/>
  <c r="AK15" i="2"/>
  <c r="AK9" i="2"/>
  <c r="AK24" i="2"/>
  <c r="AK20" i="2"/>
  <c r="AK19" i="2"/>
  <c r="AK32" i="2"/>
  <c r="AK28" i="2"/>
  <c r="AK16" i="2"/>
  <c r="AK34" i="2"/>
  <c r="AK13" i="2"/>
  <c r="AK22" i="2"/>
  <c r="AK26" i="2"/>
  <c r="AJ38" i="2"/>
  <c r="AJ22" i="2"/>
  <c r="AJ17" i="2"/>
  <c r="AJ30" i="2"/>
  <c r="AJ16" i="2"/>
  <c r="AJ33" i="2"/>
  <c r="AJ26" i="2"/>
  <c r="AJ32" i="2"/>
  <c r="AJ15" i="2"/>
  <c r="AJ28" i="2"/>
  <c r="AJ14" i="2"/>
  <c r="AJ19" i="2"/>
  <c r="AJ34" i="2"/>
  <c r="AJ36" i="2"/>
  <c r="AJ13" i="2"/>
  <c r="AJ9" i="2"/>
  <c r="AJ23" i="2"/>
  <c r="AJ20" i="2"/>
  <c r="AJ24" i="2"/>
  <c r="AJ18" i="2"/>
  <c r="AI38" i="2"/>
  <c r="AI16" i="2"/>
  <c r="AI34" i="2"/>
  <c r="AI22" i="2"/>
  <c r="AI36" i="2"/>
  <c r="AI15" i="2"/>
  <c r="AI14" i="2"/>
  <c r="AI33" i="2"/>
  <c r="AI9" i="2"/>
  <c r="AI26" i="2"/>
  <c r="AI32" i="2"/>
  <c r="AI23" i="2"/>
  <c r="AI28" i="2"/>
  <c r="AI13" i="2"/>
  <c r="AI20" i="2"/>
  <c r="AI24" i="2"/>
  <c r="AI19" i="2"/>
  <c r="AI30" i="2"/>
  <c r="AI18" i="2"/>
  <c r="AI17" i="2"/>
  <c r="AH38" i="2"/>
  <c r="AH20" i="2"/>
  <c r="AH9" i="2"/>
  <c r="AH23" i="2"/>
  <c r="AH16" i="2"/>
  <c r="AH24" i="2"/>
  <c r="AH18" i="2"/>
  <c r="AH15" i="2"/>
  <c r="AH14" i="2"/>
  <c r="AH33" i="2"/>
  <c r="AH13" i="2"/>
  <c r="AH19" i="2"/>
  <c r="AH30" i="2"/>
  <c r="AH26" i="2"/>
  <c r="AH32" i="2"/>
  <c r="AH17" i="2"/>
  <c r="AH22" i="2"/>
  <c r="AH34" i="2"/>
  <c r="AH36" i="2"/>
  <c r="AH28" i="2"/>
  <c r="AG38" i="2"/>
  <c r="AG34" i="2"/>
  <c r="AG20" i="2"/>
  <c r="AG32" i="2"/>
  <c r="AG16" i="2"/>
  <c r="AG13" i="2"/>
  <c r="AG33" i="2"/>
  <c r="AG15" i="2"/>
  <c r="AG28" i="2"/>
  <c r="AG36" i="2"/>
  <c r="AG30" i="2"/>
  <c r="AG17" i="2"/>
  <c r="AG24" i="2"/>
  <c r="AG22" i="2"/>
  <c r="AG18" i="2"/>
  <c r="AG19" i="2"/>
  <c r="AG14" i="2"/>
  <c r="AG26" i="2"/>
  <c r="AG23" i="2"/>
  <c r="AG9" i="2"/>
  <c r="AF33" i="2"/>
  <c r="AF17" i="2"/>
  <c r="AF14" i="2"/>
  <c r="AF13" i="2"/>
  <c r="AF22" i="2"/>
  <c r="AF32" i="2"/>
  <c r="AF24" i="2"/>
  <c r="AF34" i="2"/>
  <c r="AF16" i="2"/>
  <c r="AF26" i="2"/>
  <c r="AF20" i="2"/>
  <c r="AF30" i="2"/>
  <c r="AF36" i="2"/>
  <c r="AF15" i="2"/>
  <c r="AF18" i="2"/>
  <c r="AF38" i="2"/>
  <c r="AF23" i="2"/>
  <c r="AF19" i="2"/>
  <c r="AF28" i="2"/>
  <c r="AF9" i="2"/>
  <c r="AE33" i="2"/>
  <c r="AE14" i="2"/>
  <c r="AE22" i="2"/>
  <c r="AE36" i="2"/>
  <c r="AE28" i="2"/>
  <c r="AE17" i="2"/>
  <c r="AE32" i="2"/>
  <c r="AE13" i="2"/>
  <c r="AE18" i="2"/>
  <c r="AE26" i="2"/>
  <c r="AE24" i="2"/>
  <c r="AE38" i="2"/>
  <c r="AE16" i="2"/>
  <c r="AE20" i="2"/>
  <c r="AE30" i="2"/>
  <c r="AE34" i="2"/>
  <c r="AE19" i="2"/>
  <c r="AE15" i="2"/>
  <c r="AE23" i="2"/>
  <c r="AE9" i="2"/>
  <c r="AD33" i="2"/>
  <c r="AD26" i="2"/>
  <c r="AD38" i="2"/>
  <c r="AD14" i="2"/>
  <c r="AD28" i="2"/>
  <c r="AD18" i="2"/>
  <c r="AD24" i="2"/>
  <c r="AD23" i="2"/>
  <c r="AD34" i="2"/>
  <c r="AD19" i="2"/>
  <c r="AD22" i="2"/>
  <c r="AD16" i="2"/>
  <c r="AD20" i="2"/>
  <c r="AD13" i="2"/>
  <c r="AD15" i="2"/>
  <c r="AD32" i="2"/>
  <c r="AD17" i="2"/>
  <c r="AD36" i="2"/>
  <c r="AD30" i="2"/>
  <c r="AD9" i="2"/>
  <c r="AC13" i="2"/>
  <c r="AC30" i="2"/>
  <c r="AC22" i="2"/>
  <c r="AC24" i="2"/>
  <c r="AC23" i="2"/>
  <c r="AC19" i="2"/>
  <c r="AC36" i="2"/>
  <c r="AC17" i="2"/>
  <c r="AC18" i="2"/>
  <c r="AC28" i="2"/>
  <c r="AC33" i="2"/>
  <c r="AC32" i="2"/>
  <c r="AC14" i="2"/>
  <c r="AC34" i="2"/>
  <c r="AC20" i="2"/>
  <c r="AC15" i="2"/>
  <c r="AC26" i="2"/>
  <c r="AC38" i="2"/>
  <c r="AC16" i="2"/>
  <c r="AC9" i="2"/>
  <c r="AB18" i="2"/>
  <c r="AB24" i="2"/>
  <c r="AB15" i="2"/>
  <c r="AB33" i="2"/>
  <c r="AB22" i="2"/>
  <c r="AB19" i="2"/>
  <c r="AB13" i="2"/>
  <c r="AB14" i="2"/>
  <c r="AB34" i="2"/>
  <c r="AB38" i="2"/>
  <c r="AB32" i="2"/>
  <c r="AB36" i="2"/>
  <c r="AB30" i="2"/>
  <c r="AB26" i="2"/>
  <c r="AB28" i="2"/>
  <c r="AB17" i="2"/>
  <c r="AB16" i="2"/>
  <c r="AB20" i="2"/>
  <c r="AB23" i="2"/>
  <c r="AB9" i="2"/>
  <c r="AA19" i="2"/>
  <c r="AA20" i="2"/>
  <c r="AA16" i="2"/>
  <c r="AA13" i="2"/>
  <c r="AA32" i="2"/>
  <c r="AA24" i="2"/>
  <c r="AA17" i="2"/>
  <c r="AA33" i="2"/>
  <c r="AA26" i="2"/>
  <c r="AA36" i="2"/>
  <c r="AA15" i="2"/>
  <c r="AA30" i="2"/>
  <c r="AA28" i="2"/>
  <c r="AA34" i="2"/>
  <c r="AA22" i="2"/>
  <c r="AA14" i="2"/>
  <c r="AA12" i="2"/>
  <c r="AA38" i="2"/>
  <c r="AA18" i="2"/>
  <c r="AA23" i="2"/>
  <c r="AA9" i="2"/>
  <c r="Z13" i="2"/>
  <c r="Z18" i="2"/>
  <c r="Z36" i="2"/>
  <c r="Z23" i="2"/>
  <c r="Z38" i="2"/>
  <c r="Z24" i="2"/>
  <c r="Z30" i="2"/>
  <c r="Z12" i="2"/>
  <c r="Z28" i="2"/>
  <c r="Z14" i="2"/>
  <c r="Z15" i="2"/>
  <c r="Z17" i="2"/>
  <c r="Z26" i="2"/>
  <c r="Z33" i="2"/>
  <c r="Z32" i="2"/>
  <c r="Z16" i="2"/>
  <c r="Z19" i="2"/>
  <c r="Z20" i="2"/>
  <c r="Z34" i="2"/>
  <c r="Z22" i="2"/>
  <c r="Z9" i="2"/>
  <c r="Y16" i="2"/>
  <c r="Y26" i="2"/>
  <c r="Y13" i="2"/>
  <c r="Y23" i="2"/>
  <c r="Y30" i="2"/>
  <c r="Y22" i="2"/>
  <c r="Y36" i="2"/>
  <c r="Y38" i="2"/>
  <c r="Y33" i="2"/>
  <c r="Y17" i="2"/>
  <c r="Y32" i="2"/>
  <c r="Y12" i="2"/>
  <c r="Y34" i="2"/>
  <c r="Y18" i="2"/>
  <c r="Y19" i="2"/>
  <c r="Y24" i="2"/>
  <c r="Y28" i="2"/>
  <c r="Y15" i="2"/>
  <c r="Y20" i="2"/>
  <c r="Y14" i="2"/>
  <c r="Y9" i="2"/>
  <c r="X28" i="2"/>
  <c r="X17" i="2"/>
  <c r="X12" i="2"/>
  <c r="X18" i="2"/>
  <c r="X32" i="2"/>
  <c r="X13" i="2"/>
  <c r="X23" i="2"/>
  <c r="X24" i="2"/>
  <c r="X34" i="2"/>
  <c r="X38" i="2"/>
  <c r="X14" i="2"/>
  <c r="X19" i="2"/>
  <c r="X15" i="2"/>
  <c r="X22" i="2"/>
  <c r="X33" i="2"/>
  <c r="X16" i="2"/>
  <c r="X26" i="2"/>
  <c r="X20" i="2"/>
  <c r="X36" i="2"/>
  <c r="X30" i="2"/>
  <c r="X9" i="2"/>
  <c r="W22" i="2"/>
  <c r="W15" i="2"/>
  <c r="W24" i="2"/>
  <c r="W19" i="2"/>
  <c r="W34" i="2"/>
  <c r="W17" i="2"/>
  <c r="W16" i="2"/>
  <c r="W18" i="2"/>
  <c r="W30" i="2"/>
  <c r="W12" i="2"/>
  <c r="W26" i="2"/>
  <c r="W28" i="2"/>
  <c r="W14" i="2"/>
  <c r="W36" i="2"/>
  <c r="W32" i="2"/>
  <c r="W38" i="2"/>
  <c r="W20" i="2"/>
  <c r="W13" i="2"/>
  <c r="W33" i="2"/>
  <c r="W23" i="2"/>
  <c r="W9" i="2"/>
  <c r="V36" i="2"/>
  <c r="V34" i="2"/>
  <c r="V33" i="2"/>
  <c r="V32" i="2"/>
  <c r="V13" i="2"/>
  <c r="V14" i="2"/>
  <c r="V22" i="2"/>
  <c r="V17" i="2"/>
  <c r="V26" i="2"/>
  <c r="V20" i="2"/>
  <c r="V16" i="2"/>
  <c r="V15" i="2"/>
  <c r="V30" i="2"/>
  <c r="V12" i="2"/>
  <c r="V28" i="2"/>
  <c r="V19" i="2"/>
  <c r="V23" i="2"/>
  <c r="V24" i="2"/>
  <c r="V18" i="2"/>
  <c r="V38" i="2"/>
  <c r="V9" i="2"/>
  <c r="U10" i="2"/>
  <c r="U15" i="2"/>
  <c r="U33" i="2"/>
  <c r="U13" i="2"/>
  <c r="U34" i="2"/>
  <c r="U23" i="2"/>
  <c r="U18" i="2"/>
  <c r="U12" i="2"/>
  <c r="U26" i="2"/>
  <c r="U24" i="2"/>
  <c r="U20" i="2"/>
  <c r="U38" i="2"/>
  <c r="U9" i="2"/>
  <c r="U32" i="2"/>
  <c r="U16" i="2"/>
  <c r="U30" i="2"/>
  <c r="U28" i="2"/>
  <c r="U19" i="2"/>
  <c r="U36" i="2"/>
  <c r="U17" i="2"/>
  <c r="U22" i="2"/>
  <c r="U14" i="2"/>
  <c r="T33" i="2"/>
  <c r="T17" i="2"/>
  <c r="T23" i="2"/>
  <c r="T13" i="2"/>
  <c r="T38" i="2"/>
  <c r="T34" i="2"/>
  <c r="T24" i="2"/>
  <c r="T26" i="2"/>
  <c r="T22" i="2"/>
  <c r="T10" i="2"/>
  <c r="T9" i="2"/>
  <c r="T32" i="2"/>
  <c r="T12" i="2"/>
  <c r="T18" i="2"/>
  <c r="T36" i="2"/>
  <c r="T16" i="2"/>
  <c r="T30" i="2"/>
  <c r="T20" i="2"/>
  <c r="T14" i="2"/>
  <c r="T19" i="2"/>
  <c r="T28" i="2"/>
  <c r="T15" i="2"/>
  <c r="S9" i="2"/>
  <c r="S18" i="2"/>
  <c r="S14" i="2"/>
  <c r="S32" i="2"/>
  <c r="S23" i="2"/>
  <c r="S15" i="2"/>
  <c r="S16" i="2"/>
  <c r="S13" i="2"/>
  <c r="S24" i="2"/>
  <c r="S36" i="2"/>
  <c r="S20" i="2"/>
  <c r="S30" i="2"/>
  <c r="S22" i="2"/>
  <c r="S33" i="2"/>
  <c r="S10" i="2"/>
  <c r="S38" i="2"/>
  <c r="S19" i="2"/>
  <c r="S12" i="2"/>
  <c r="S28" i="2"/>
  <c r="S34" i="2"/>
  <c r="S17" i="2"/>
  <c r="S26" i="2"/>
  <c r="R9" i="2"/>
  <c r="R26" i="2"/>
  <c r="R17" i="2"/>
  <c r="R19" i="2"/>
  <c r="R13" i="2"/>
  <c r="R36" i="2"/>
  <c r="R28" i="2"/>
  <c r="R23" i="2"/>
  <c r="R14" i="2"/>
  <c r="R10" i="2"/>
  <c r="R15" i="2"/>
  <c r="R12" i="2"/>
  <c r="R20" i="2"/>
  <c r="R38" i="2"/>
  <c r="R16" i="2"/>
  <c r="R24" i="2"/>
  <c r="R18" i="2"/>
  <c r="R34" i="2"/>
  <c r="R22" i="2"/>
  <c r="R30" i="2"/>
  <c r="R32" i="2"/>
  <c r="R33" i="2"/>
  <c r="Q28" i="2"/>
  <c r="Q32" i="2"/>
  <c r="Q22" i="2"/>
  <c r="Q19" i="2"/>
  <c r="Q13" i="2"/>
  <c r="Q12" i="2"/>
  <c r="Q33" i="2"/>
  <c r="Q18" i="2"/>
  <c r="Q9" i="2"/>
  <c r="Q36" i="2"/>
  <c r="Q17" i="2"/>
  <c r="Q14" i="2"/>
  <c r="Q16" i="2"/>
  <c r="Q24" i="2"/>
  <c r="Q26" i="2"/>
  <c r="Q10" i="2"/>
  <c r="Q34" i="2"/>
  <c r="Q30" i="2"/>
  <c r="Q38" i="2"/>
  <c r="Q15" i="2"/>
  <c r="Q23" i="2"/>
  <c r="Q20" i="2"/>
  <c r="P18" i="2"/>
  <c r="P12" i="2"/>
  <c r="P30" i="2"/>
  <c r="P16" i="2"/>
  <c r="P26" i="2"/>
  <c r="P34" i="2"/>
  <c r="P22" i="2"/>
  <c r="P23" i="2"/>
  <c r="P14" i="2"/>
  <c r="P36" i="2"/>
  <c r="P10" i="2"/>
  <c r="P20" i="2"/>
  <c r="P9" i="2"/>
  <c r="P15" i="2"/>
  <c r="P17" i="2"/>
  <c r="P19" i="2"/>
  <c r="P28" i="2"/>
  <c r="P32" i="2"/>
  <c r="P38" i="2"/>
  <c r="P24" i="2"/>
  <c r="O16" i="2"/>
  <c r="O15" i="2"/>
  <c r="O36" i="2"/>
  <c r="O23" i="2"/>
  <c r="O20" i="2"/>
  <c r="O22" i="2"/>
  <c r="O9" i="2"/>
  <c r="O30" i="2"/>
  <c r="O34" i="2"/>
  <c r="O19" i="2"/>
  <c r="O10" i="2"/>
  <c r="O24" i="2"/>
  <c r="O12" i="2"/>
  <c r="O32" i="2"/>
  <c r="O26" i="2"/>
  <c r="O17" i="2"/>
  <c r="O18" i="2"/>
  <c r="O28" i="2"/>
  <c r="O14" i="2"/>
  <c r="O38" i="2"/>
  <c r="N15" i="2"/>
  <c r="N17" i="2"/>
  <c r="N9" i="2"/>
  <c r="N28" i="2"/>
  <c r="N38" i="2"/>
  <c r="N24" i="2"/>
  <c r="N23" i="2"/>
  <c r="N10" i="2"/>
  <c r="N26" i="2"/>
  <c r="N20" i="2"/>
  <c r="N34" i="2"/>
  <c r="N36" i="2"/>
  <c r="N14" i="2"/>
  <c r="N22" i="2"/>
  <c r="N30" i="2"/>
  <c r="N12" i="2"/>
  <c r="N19" i="2"/>
  <c r="N16" i="2"/>
  <c r="N18" i="2"/>
  <c r="N32" i="2"/>
  <c r="M22" i="2"/>
  <c r="M14" i="2"/>
  <c r="M12" i="2"/>
  <c r="M23" i="2"/>
  <c r="M9" i="2"/>
  <c r="M36" i="2"/>
  <c r="M28" i="2"/>
  <c r="M26" i="2"/>
  <c r="M34" i="2"/>
  <c r="M15" i="2"/>
  <c r="M10" i="2"/>
  <c r="M20" i="2"/>
  <c r="M38" i="2"/>
  <c r="M24" i="2"/>
  <c r="M16" i="2"/>
  <c r="M30" i="2"/>
  <c r="M32" i="2"/>
  <c r="M17" i="2"/>
  <c r="M19" i="2"/>
  <c r="M18" i="2"/>
  <c r="L36" i="2"/>
  <c r="L14" i="2"/>
  <c r="L34" i="2"/>
  <c r="L20" i="2"/>
  <c r="L9" i="2"/>
  <c r="L12" i="2"/>
  <c r="L26" i="2"/>
  <c r="L30" i="2"/>
  <c r="L22" i="2"/>
  <c r="L28" i="2"/>
  <c r="L32" i="2"/>
  <c r="L16" i="2"/>
  <c r="L17" i="2"/>
  <c r="L24" i="2"/>
  <c r="L10" i="2"/>
  <c r="L38" i="2"/>
  <c r="L19" i="2"/>
  <c r="L15" i="2"/>
  <c r="L23" i="2"/>
  <c r="L18" i="2"/>
  <c r="K34" i="2"/>
  <c r="K26" i="2"/>
  <c r="K36" i="2"/>
  <c r="K18" i="2"/>
  <c r="K38" i="2"/>
  <c r="K30" i="2"/>
  <c r="K10" i="2"/>
  <c r="K12" i="2"/>
  <c r="K19" i="2"/>
  <c r="K16" i="2"/>
  <c r="K22" i="2"/>
  <c r="K24" i="2"/>
  <c r="K23" i="2"/>
  <c r="K20" i="2"/>
  <c r="K14" i="2"/>
  <c r="K32" i="2"/>
  <c r="K17" i="2"/>
  <c r="K28" i="2"/>
  <c r="K15" i="2"/>
  <c r="K9" i="2"/>
  <c r="J16" i="2"/>
  <c r="J24" i="2"/>
  <c r="J19" i="2"/>
  <c r="J18" i="2"/>
  <c r="J17" i="2"/>
  <c r="J10" i="2"/>
  <c r="J14" i="2"/>
  <c r="J22" i="2"/>
  <c r="J12" i="2"/>
  <c r="J30" i="2"/>
  <c r="J32" i="2"/>
  <c r="J28" i="2"/>
  <c r="J23" i="2"/>
  <c r="J38" i="2"/>
  <c r="J34" i="2"/>
  <c r="J36" i="2"/>
  <c r="J15" i="2"/>
  <c r="J20" i="2"/>
  <c r="J26" i="2"/>
  <c r="J9" i="2"/>
  <c r="I17" i="2"/>
  <c r="I24" i="2"/>
  <c r="I19" i="2"/>
  <c r="I18" i="2"/>
  <c r="I34" i="2"/>
  <c r="I23" i="2"/>
  <c r="I16" i="2"/>
  <c r="I20" i="2"/>
  <c r="I38" i="2"/>
  <c r="I32" i="2"/>
  <c r="I15" i="2"/>
  <c r="I12" i="2"/>
  <c r="I10" i="2"/>
  <c r="I36" i="2"/>
  <c r="I30" i="2"/>
  <c r="I26" i="2"/>
  <c r="I22" i="2"/>
  <c r="I14" i="2"/>
  <c r="I9" i="2"/>
  <c r="I28" i="2"/>
</calcChain>
</file>

<file path=xl/sharedStrings.xml><?xml version="1.0" encoding="utf-8"?>
<sst xmlns="http://schemas.openxmlformats.org/spreadsheetml/2006/main" count="77" uniqueCount="58">
  <si>
    <t>ガントチャート（無料版）の使い方</t>
  </si>
  <si>
    <t>薄い色のセルに入力します。白いセルは自動計算です。</t>
  </si>
  <si>
    <t>1. 表の開始日を入れると、そこから90日分の日付が並びます。土日と祝日は網かけになります（祝日は「祝日」シートの2026年・2027年）。</t>
  </si>
  <si>
    <t>2. タスクごとに開始日と終了日を入れると帯が出ます。進捗（%）を入れると、帯の左から進んだ分が濃い色になります。</t>
  </si>
  <si>
    <t>3. 種別を「マイルストーン」にすると、開始日に◆が出ます（終了日はいりません）。</t>
  </si>
  <si>
    <t>4. 本日の列に赤い線が出ます。基準日を入れると、その日を「本日」として表示します。</t>
  </si>
  <si>
    <t>5. 遅れの列には、本日までに終わっているはずの割合より進捗が少ないタスクに「遅れ」と出ます。</t>
  </si>
  <si>
    <t>6. A4横1枚で印刷できます。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</si>
  <si>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</si>
  <si>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</si>
  <si>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</si>
  <si>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ガントチャート</t>
  </si>
  <si>
    <t>GANTT CHART</t>
  </si>
  <si>
    <t>プロジェクト</t>
  </si>
  <si>
    <t>表の開始日</t>
  </si>
  <si>
    <t>基準日</t>
  </si>
  <si>
    <t>全体の進捗</t>
  </si>
  <si>
    <t>本日</t>
  </si>
  <si>
    <t>タスク</t>
  </si>
  <si>
    <t>種別</t>
  </si>
  <si>
    <t>開始</t>
  </si>
  <si>
    <t>終了</t>
  </si>
  <si>
    <t>担当</t>
  </si>
  <si>
    <t>日数</t>
  </si>
  <si>
    <t>進捗</t>
  </si>
  <si>
    <t>遅れ</t>
  </si>
  <si>
    <t>薄い青が予定の帯、濃い青が進んだ分、◆がマイルストーン、赤い線が本日です。網かけは土日と祝日です。日数は開始日と終了日を含む暦日です。</t>
  </si>
  <si>
    <t>そろばんノート テンプレート v2026.10 ｜ sorobannote.com ｜ 一般的なひな形です。個別の判断は専門家へ。</t>
  </si>
  <si>
    <t>種別の一覧</t>
  </si>
  <si>
    <t>作業</t>
  </si>
  <si>
    <t>マイルストーン</t>
  </si>
  <si>
    <t>祝日</t>
  </si>
  <si>
    <t>HOLIDAYS</t>
  </si>
  <si>
    <t>日付</t>
  </si>
  <si>
    <t>名前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</si>
  <si>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</si>
  <si>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</si>
  <si>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</si>
  <si>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</si>
  <si>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</si>
  <si>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</si>
  <si>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</si>
  <si>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</si>
  <si>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</si>
  <si>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休日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</si>
  <si>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</si>
  <si>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</si>
  <si>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</si>
  <si>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</si>
  <si>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</si>
  <si>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</si>
  <si>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</si>
  <si>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内閣府「国民の祝日」の2026年と2027年です。2028年以降は、この表の下に書き足します。</t>
  </si>
  <si>
    <t>版</t>
  </si>
  <si>
    <t>内容</t>
  </si>
  <si>
    <t>v2026.10</t>
  </si>
  <si>
    <t>初版。</t>
  </si>
  <si>
    <t>デザイン改訂（記入例シート追加、A4一枚印刷設定、項目追加）2026-10-15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</si>
</sst>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&quot;/&quot;mm&quot;/&quot;dd"/>
    <numFmt numFmtId="165" formatCode="d"/>
    <numFmt numFmtId="166" formatCode=";;;"/>
    <numFmt numFmtId="167" formatCode="m&quot;/&quot;d"/>
    <numFmt numFmtId="168" formatCode="0;\-0;&quot;&quot;"/>
    <numFmt numFmtId="169" formatCode=";;;@"/>
  </numFmts>
  <fonts count="14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6"/>
      <color rgb="FF1C282C"/>
      <name val="Yu Gothic"/>
    </font>
    <font>
      <b/>
      <sz val="7"/>
      <color rgb="FF1C282C"/>
      <name val="Yu Gothic"/>
    </font>
    <font>
      <sz val="8"/>
      <color rgb="FF1C282C"/>
      <name val="Yu Gothic"/>
    </font>
    <font>
      <sz val="8"/>
      <color rgb="FFC0392B"/>
      <name val="Yu Gothic"/>
    </font>
    <font>
      <sz val="8"/>
      <color rgb="FF8A8F93"/>
      <name val="Yu Gothic"/>
    </font>
    <font>
      <sz val="8.5"/>
      <color rgb="FF8A8F93"/>
      <name val="Yu Gothic"/>
    </font>
    <font>
      <sz val="9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/>
      <right/>
      <top/>
      <bottom style="hair">
        <color rgb="FFD9D2C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167" fontId="1" fillId="3" borderId="3" xfId="0" applyNumberFormat="1" applyFont="1" applyFill="1" applyBorder="1" applyAlignment="1">
      <alignment horizontal="center" vertical="center"/>
    </xf>
    <xf numFmtId="168" fontId="1" fillId="0" borderId="3" xfId="0" applyNumberFormat="1" applyFont="1" applyBorder="1" applyAlignment="1">
      <alignment horizontal="center" vertical="center"/>
    </xf>
    <xf numFmtId="9" fontId="1" fillId="3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9" fontId="10" fillId="0" borderId="3" xfId="0" applyNumberFormat="1" applyFont="1" applyBorder="1" applyAlignment="1">
      <alignment horizontal="center" vertical="center"/>
    </xf>
    <xf numFmtId="0" fontId="11" fillId="0" borderId="0" xfId="0" applyFont="1"/>
    <xf numFmtId="164" fontId="13" fillId="0" borderId="0" xfId="0" applyNumberFormat="1" applyFont="1" applyAlignment="1">
      <alignment horizontal="center" vertical="center"/>
    </xf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2" xfId="0" applyBorder="1"/>
    <xf numFmtId="164" fontId="1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right" vertical="center" indent="1"/>
    </xf>
    <xf numFmtId="0" fontId="12" fillId="0" borderId="0" xfId="0" applyFont="1" applyAlignment="1">
      <alignment horizontal="left" vertical="top" wrapText="1"/>
    </xf>
  </cellXfs>
  <cellStyles count="1">
    <cellStyle name="Normal" xfId="0" builtinId="0"/>
  </cellStyles>
  <dxfs count="5">
    <dxf>
      <fill>
        <patternFill patternType="solid">
          <fgColor rgb="FFA9C4DD"/>
          <bgColor rgb="FFA9C4DD"/>
        </patternFill>
      </fill>
    </dxf>
    <dxf>
      <fill>
        <patternFill patternType="solid">
          <fgColor rgb="FF2F5F86"/>
          <bgColor rgb="FF2F5F86"/>
        </patternFill>
      </fill>
    </dxf>
    <dxf>
      <border>
        <left style="medium">
          <color rgb="FFC0392B"/>
        </left>
      </border>
    </dxf>
    <dxf>
      <fill>
        <patternFill patternType="solid">
          <fgColor rgb="FFECE8E0"/>
          <bgColor rgb="FFECE8E0"/>
        </patternFill>
      </fill>
    </dxf>
    <dxf>
      <font>
        <b/>
        <color rgb="FFC0392B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4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17.25" x14ac:dyDescent="0.25">
      <c r="A9" s="3" t="s">
        <v>6</v>
      </c>
    </row>
    <row r="10" spans="1:1" ht="17.25" x14ac:dyDescent="0.25">
      <c r="A10" s="3" t="s">
        <v>7</v>
      </c>
    </row>
    <row r="12" spans="1:1" ht="34.5" x14ac:dyDescent="0.25">
      <c r="A12" s="3" t="s">
        <v>8</v>
      </c>
    </row>
    <row r="13" spans="1:1" ht="17.25" x14ac:dyDescent="0.25">
      <c r="A13" s="4" t="s">
        <v>9</v>
      </c>
    </row>
    <row r="14" spans="1:1" ht="17.25" x14ac:dyDescent="0.25">
      <c r="A14" s="3" t="s">
        <v>10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T47"/>
  <sheetViews>
    <sheetView showGridLines="0" workbookViewId="0">
      <pane xSplit="8" ySplit="8" topLeftCell="I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8" customWidth="1"/>
    <col min="2" max="2" width="9" customWidth="1"/>
    <col min="3" max="4" width="8" customWidth="1"/>
    <col min="5" max="5" width="11.42578125" customWidth="1"/>
    <col min="6" max="6" width="4.42578125" customWidth="1"/>
    <col min="7" max="7" width="5.42578125" customWidth="1"/>
    <col min="8" max="8" width="5" customWidth="1"/>
    <col min="9" max="98" width="1.7109375" customWidth="1"/>
  </cols>
  <sheetData>
    <row r="1" spans="1:98" ht="21.95" customHeight="1" x14ac:dyDescent="0.25">
      <c r="A1" s="30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31" t="s">
        <v>12</v>
      </c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</row>
    <row r="2" spans="1:98" ht="14.1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</row>
    <row r="3" spans="1:98" ht="5.0999999999999996" customHeight="1" x14ac:dyDescent="0.25"/>
    <row r="4" spans="1:98" ht="17.25" x14ac:dyDescent="0.25">
      <c r="A4" s="5" t="s">
        <v>13</v>
      </c>
      <c r="B4" s="25"/>
      <c r="C4" s="26"/>
      <c r="D4" s="26"/>
      <c r="E4" s="26"/>
    </row>
    <row r="5" spans="1:98" ht="17.25" x14ac:dyDescent="0.25">
      <c r="A5" s="5" t="s">
        <v>14</v>
      </c>
      <c r="B5" s="27"/>
      <c r="C5" s="26"/>
      <c r="D5" s="5" t="s">
        <v>15</v>
      </c>
      <c r="E5" s="6"/>
    </row>
    <row r="6" spans="1:98" ht="17.25" x14ac:dyDescent="0.25">
      <c r="A6" s="5" t="s">
        <v>16</v>
      </c>
      <c r="B6" s="7" t="str">
        <f>IF(SUM($F$9:$F$38)=0,"",SUMPRODUCT($F$9:$F$38,$G$9:$G$38)/SUM($F$9:$F$38))</f>
        <v/>
      </c>
      <c r="D6" s="5" t="s">
        <v>17</v>
      </c>
      <c r="E6" s="8">
        <f ca="1">IF($E$5="",TODAY(),$E$5)</f>
        <v>46310</v>
      </c>
      <c r="I6" s="9" t="str">
        <f t="shared" ref="I6:AN6" si="0">IF(I$8="","",IF(OR(WEEKDAY(I$8,2)&gt;5,COUNTIF(Shukujitsu,I$8)&gt;0),1,0))</f>
        <v/>
      </c>
      <c r="J6" s="9" t="str">
        <f t="shared" si="0"/>
        <v/>
      </c>
      <c r="K6" s="9" t="str">
        <f t="shared" si="0"/>
        <v/>
      </c>
      <c r="L6" s="9" t="str">
        <f t="shared" si="0"/>
        <v/>
      </c>
      <c r="M6" s="9" t="str">
        <f t="shared" si="0"/>
        <v/>
      </c>
      <c r="N6" s="9" t="str">
        <f t="shared" si="0"/>
        <v/>
      </c>
      <c r="O6" s="9" t="str">
        <f t="shared" si="0"/>
        <v/>
      </c>
      <c r="P6" s="9" t="str">
        <f t="shared" si="0"/>
        <v/>
      </c>
      <c r="Q6" s="9" t="str">
        <f t="shared" si="0"/>
        <v/>
      </c>
      <c r="R6" s="9" t="str">
        <f t="shared" si="0"/>
        <v/>
      </c>
      <c r="S6" s="9" t="str">
        <f t="shared" si="0"/>
        <v/>
      </c>
      <c r="T6" s="9" t="str">
        <f t="shared" si="0"/>
        <v/>
      </c>
      <c r="U6" s="9" t="str">
        <f t="shared" si="0"/>
        <v/>
      </c>
      <c r="V6" s="9" t="str">
        <f t="shared" si="0"/>
        <v/>
      </c>
      <c r="W6" s="9" t="str">
        <f t="shared" si="0"/>
        <v/>
      </c>
      <c r="X6" s="9" t="str">
        <f t="shared" si="0"/>
        <v/>
      </c>
      <c r="Y6" s="9" t="str">
        <f t="shared" si="0"/>
        <v/>
      </c>
      <c r="Z6" s="9" t="str">
        <f t="shared" si="0"/>
        <v/>
      </c>
      <c r="AA6" s="9" t="str">
        <f t="shared" si="0"/>
        <v/>
      </c>
      <c r="AB6" s="9" t="str">
        <f t="shared" si="0"/>
        <v/>
      </c>
      <c r="AC6" s="9" t="str">
        <f t="shared" si="0"/>
        <v/>
      </c>
      <c r="AD6" s="9" t="str">
        <f t="shared" si="0"/>
        <v/>
      </c>
      <c r="AE6" s="9" t="str">
        <f t="shared" si="0"/>
        <v/>
      </c>
      <c r="AF6" s="9" t="str">
        <f t="shared" si="0"/>
        <v/>
      </c>
      <c r="AG6" s="9" t="str">
        <f t="shared" si="0"/>
        <v/>
      </c>
      <c r="AH6" s="9" t="str">
        <f t="shared" si="0"/>
        <v/>
      </c>
      <c r="AI6" s="9" t="str">
        <f t="shared" si="0"/>
        <v/>
      </c>
      <c r="AJ6" s="9" t="str">
        <f t="shared" si="0"/>
        <v/>
      </c>
      <c r="AK6" s="9" t="str">
        <f t="shared" si="0"/>
        <v/>
      </c>
      <c r="AL6" s="9" t="str">
        <f t="shared" si="0"/>
        <v/>
      </c>
      <c r="AM6" s="9" t="str">
        <f t="shared" si="0"/>
        <v/>
      </c>
      <c r="AN6" s="9" t="str">
        <f t="shared" si="0"/>
        <v/>
      </c>
      <c r="AO6" s="9" t="str">
        <f t="shared" ref="AO6:BT6" si="1">IF(AO$8="","",IF(OR(WEEKDAY(AO$8,2)&gt;5,COUNTIF(Shukujitsu,AO$8)&gt;0),1,0))</f>
        <v/>
      </c>
      <c r="AP6" s="9" t="str">
        <f t="shared" si="1"/>
        <v/>
      </c>
      <c r="AQ6" s="9" t="str">
        <f t="shared" si="1"/>
        <v/>
      </c>
      <c r="AR6" s="9" t="str">
        <f t="shared" si="1"/>
        <v/>
      </c>
      <c r="AS6" s="9" t="str">
        <f t="shared" si="1"/>
        <v/>
      </c>
      <c r="AT6" s="9" t="str">
        <f t="shared" si="1"/>
        <v/>
      </c>
      <c r="AU6" s="9" t="str">
        <f t="shared" si="1"/>
        <v/>
      </c>
      <c r="AV6" s="9" t="str">
        <f t="shared" si="1"/>
        <v/>
      </c>
      <c r="AW6" s="9" t="str">
        <f t="shared" si="1"/>
        <v/>
      </c>
      <c r="AX6" s="9" t="str">
        <f t="shared" si="1"/>
        <v/>
      </c>
      <c r="AY6" s="9" t="str">
        <f t="shared" si="1"/>
        <v/>
      </c>
      <c r="AZ6" s="9" t="str">
        <f t="shared" si="1"/>
        <v/>
      </c>
      <c r="BA6" s="9" t="str">
        <f t="shared" si="1"/>
        <v/>
      </c>
      <c r="BB6" s="9" t="str">
        <f t="shared" si="1"/>
        <v/>
      </c>
      <c r="BC6" s="9" t="str">
        <f t="shared" si="1"/>
        <v/>
      </c>
      <c r="BD6" s="9" t="str">
        <f t="shared" si="1"/>
        <v/>
      </c>
      <c r="BE6" s="9" t="str">
        <f t="shared" si="1"/>
        <v/>
      </c>
      <c r="BF6" s="9" t="str">
        <f t="shared" si="1"/>
        <v/>
      </c>
      <c r="BG6" s="9" t="str">
        <f t="shared" si="1"/>
        <v/>
      </c>
      <c r="BH6" s="9" t="str">
        <f t="shared" si="1"/>
        <v/>
      </c>
      <c r="BI6" s="9" t="str">
        <f t="shared" si="1"/>
        <v/>
      </c>
      <c r="BJ6" s="9" t="str">
        <f t="shared" si="1"/>
        <v/>
      </c>
      <c r="BK6" s="9" t="str">
        <f t="shared" si="1"/>
        <v/>
      </c>
      <c r="BL6" s="9" t="str">
        <f t="shared" si="1"/>
        <v/>
      </c>
      <c r="BM6" s="9" t="str">
        <f t="shared" si="1"/>
        <v/>
      </c>
      <c r="BN6" s="9" t="str">
        <f t="shared" si="1"/>
        <v/>
      </c>
      <c r="BO6" s="9" t="str">
        <f t="shared" si="1"/>
        <v/>
      </c>
      <c r="BP6" s="9" t="str">
        <f t="shared" si="1"/>
        <v/>
      </c>
      <c r="BQ6" s="9" t="str">
        <f t="shared" si="1"/>
        <v/>
      </c>
      <c r="BR6" s="9" t="str">
        <f t="shared" si="1"/>
        <v/>
      </c>
      <c r="BS6" s="9" t="str">
        <f t="shared" si="1"/>
        <v/>
      </c>
      <c r="BT6" s="9" t="str">
        <f t="shared" si="1"/>
        <v/>
      </c>
      <c r="BU6" s="9" t="str">
        <f t="shared" ref="BU6:CT6" si="2">IF(BU$8="","",IF(OR(WEEKDAY(BU$8,2)&gt;5,COUNTIF(Shukujitsu,BU$8)&gt;0),1,0))</f>
        <v/>
      </c>
      <c r="BV6" s="9" t="str">
        <f t="shared" si="2"/>
        <v/>
      </c>
      <c r="BW6" s="9" t="str">
        <f t="shared" si="2"/>
        <v/>
      </c>
      <c r="BX6" s="9" t="str">
        <f t="shared" si="2"/>
        <v/>
      </c>
      <c r="BY6" s="9" t="str">
        <f t="shared" si="2"/>
        <v/>
      </c>
      <c r="BZ6" s="9" t="str">
        <f t="shared" si="2"/>
        <v/>
      </c>
      <c r="CA6" s="9" t="str">
        <f t="shared" si="2"/>
        <v/>
      </c>
      <c r="CB6" s="9" t="str">
        <f t="shared" si="2"/>
        <v/>
      </c>
      <c r="CC6" s="9" t="str">
        <f t="shared" si="2"/>
        <v/>
      </c>
      <c r="CD6" s="9" t="str">
        <f t="shared" si="2"/>
        <v/>
      </c>
      <c r="CE6" s="9" t="str">
        <f t="shared" si="2"/>
        <v/>
      </c>
      <c r="CF6" s="9" t="str">
        <f t="shared" si="2"/>
        <v/>
      </c>
      <c r="CG6" s="9" t="str">
        <f t="shared" si="2"/>
        <v/>
      </c>
      <c r="CH6" s="9" t="str">
        <f t="shared" si="2"/>
        <v/>
      </c>
      <c r="CI6" s="9" t="str">
        <f t="shared" si="2"/>
        <v/>
      </c>
      <c r="CJ6" s="9" t="str">
        <f t="shared" si="2"/>
        <v/>
      </c>
      <c r="CK6" s="9" t="str">
        <f t="shared" si="2"/>
        <v/>
      </c>
      <c r="CL6" s="9" t="str">
        <f t="shared" si="2"/>
        <v/>
      </c>
      <c r="CM6" s="9" t="str">
        <f t="shared" si="2"/>
        <v/>
      </c>
      <c r="CN6" s="9" t="str">
        <f t="shared" si="2"/>
        <v/>
      </c>
      <c r="CO6" s="9" t="str">
        <f t="shared" si="2"/>
        <v/>
      </c>
      <c r="CP6" s="9" t="str">
        <f t="shared" si="2"/>
        <v/>
      </c>
      <c r="CQ6" s="9" t="str">
        <f t="shared" si="2"/>
        <v/>
      </c>
      <c r="CR6" s="9" t="str">
        <f t="shared" si="2"/>
        <v/>
      </c>
      <c r="CS6" s="9" t="str">
        <f t="shared" si="2"/>
        <v/>
      </c>
      <c r="CT6" s="9" t="str">
        <f t="shared" si="2"/>
        <v/>
      </c>
    </row>
    <row r="7" spans="1:98" x14ac:dyDescent="0.25">
      <c r="I7" s="10" t="str">
        <f>IF(I$8="","",IF(OR(0=0,DAY(I$8)=1),MONTH(I$8)&amp;"月",""))</f>
        <v/>
      </c>
      <c r="J7" s="10" t="str">
        <f>IF(J$8="","",IF(OR(1=0,DAY(J$8)=1),MONTH(J$8)&amp;"月",""))</f>
        <v/>
      </c>
      <c r="K7" s="10" t="str">
        <f>IF(K$8="","",IF(OR(2=0,DAY(K$8)=1),MONTH(K$8)&amp;"月",""))</f>
        <v/>
      </c>
      <c r="L7" s="10" t="str">
        <f>IF(L$8="","",IF(OR(3=0,DAY(L$8)=1),MONTH(L$8)&amp;"月",""))</f>
        <v/>
      </c>
      <c r="M7" s="10" t="str">
        <f>IF(M$8="","",IF(OR(4=0,DAY(M$8)=1),MONTH(M$8)&amp;"月",""))</f>
        <v/>
      </c>
      <c r="N7" s="10" t="str">
        <f>IF(N$8="","",IF(OR(5=0,DAY(N$8)=1),MONTH(N$8)&amp;"月",""))</f>
        <v/>
      </c>
      <c r="O7" s="10" t="str">
        <f>IF(O$8="","",IF(OR(6=0,DAY(O$8)=1),MONTH(O$8)&amp;"月",""))</f>
        <v/>
      </c>
      <c r="P7" s="10" t="str">
        <f>IF(P$8="","",IF(OR(7=0,DAY(P$8)=1),MONTH(P$8)&amp;"月",""))</f>
        <v/>
      </c>
      <c r="Q7" s="10" t="str">
        <f>IF(Q$8="","",IF(OR(8=0,DAY(Q$8)=1),MONTH(Q$8)&amp;"月",""))</f>
        <v/>
      </c>
      <c r="R7" s="10" t="str">
        <f>IF(R$8="","",IF(OR(9=0,DAY(R$8)=1),MONTH(R$8)&amp;"月",""))</f>
        <v/>
      </c>
      <c r="S7" s="10" t="str">
        <f>IF(S$8="","",IF(OR(10=0,DAY(S$8)=1),MONTH(S$8)&amp;"月",""))</f>
        <v/>
      </c>
      <c r="T7" s="10" t="str">
        <f>IF(T$8="","",IF(OR(11=0,DAY(T$8)=1),MONTH(T$8)&amp;"月",""))</f>
        <v/>
      </c>
      <c r="U7" s="10" t="str">
        <f>IF(U$8="","",IF(OR(12=0,DAY(U$8)=1),MONTH(U$8)&amp;"月",""))</f>
        <v/>
      </c>
      <c r="V7" s="10" t="str">
        <f>IF(V$8="","",IF(OR(13=0,DAY(V$8)=1),MONTH(V$8)&amp;"月",""))</f>
        <v/>
      </c>
      <c r="W7" s="10" t="str">
        <f>IF(W$8="","",IF(OR(14=0,DAY(W$8)=1),MONTH(W$8)&amp;"月",""))</f>
        <v/>
      </c>
      <c r="X7" s="10" t="str">
        <f>IF(X$8="","",IF(OR(15=0,DAY(X$8)=1),MONTH(X$8)&amp;"月",""))</f>
        <v/>
      </c>
      <c r="Y7" s="10" t="str">
        <f>IF(Y$8="","",IF(OR(16=0,DAY(Y$8)=1),MONTH(Y$8)&amp;"月",""))</f>
        <v/>
      </c>
      <c r="Z7" s="10" t="str">
        <f>IF(Z$8="","",IF(OR(17=0,DAY(Z$8)=1),MONTH(Z$8)&amp;"月",""))</f>
        <v/>
      </c>
      <c r="AA7" s="10" t="str">
        <f>IF(AA$8="","",IF(OR(18=0,DAY(AA$8)=1),MONTH(AA$8)&amp;"月",""))</f>
        <v/>
      </c>
      <c r="AB7" s="10" t="str">
        <f>IF(AB$8="","",IF(OR(19=0,DAY(AB$8)=1),MONTH(AB$8)&amp;"月",""))</f>
        <v/>
      </c>
      <c r="AC7" s="10" t="str">
        <f>IF(AC$8="","",IF(OR(20=0,DAY(AC$8)=1),MONTH(AC$8)&amp;"月",""))</f>
        <v/>
      </c>
      <c r="AD7" s="10" t="str">
        <f>IF(AD$8="","",IF(OR(21=0,DAY(AD$8)=1),MONTH(AD$8)&amp;"月",""))</f>
        <v/>
      </c>
      <c r="AE7" s="10" t="str">
        <f>IF(AE$8="","",IF(OR(22=0,DAY(AE$8)=1),MONTH(AE$8)&amp;"月",""))</f>
        <v/>
      </c>
      <c r="AF7" s="10" t="str">
        <f>IF(AF$8="","",IF(OR(23=0,DAY(AF$8)=1),MONTH(AF$8)&amp;"月",""))</f>
        <v/>
      </c>
      <c r="AG7" s="10" t="str">
        <f>IF(AG$8="","",IF(OR(24=0,DAY(AG$8)=1),MONTH(AG$8)&amp;"月",""))</f>
        <v/>
      </c>
      <c r="AH7" s="10" t="str">
        <f>IF(AH$8="","",IF(OR(25=0,DAY(AH$8)=1),MONTH(AH$8)&amp;"月",""))</f>
        <v/>
      </c>
      <c r="AI7" s="10" t="str">
        <f>IF(AI$8="","",IF(OR(26=0,DAY(AI$8)=1),MONTH(AI$8)&amp;"月",""))</f>
        <v/>
      </c>
      <c r="AJ7" s="10" t="str">
        <f>IF(AJ$8="","",IF(OR(27=0,DAY(AJ$8)=1),MONTH(AJ$8)&amp;"月",""))</f>
        <v/>
      </c>
      <c r="AK7" s="10" t="str">
        <f>IF(AK$8="","",IF(OR(28=0,DAY(AK$8)=1),MONTH(AK$8)&amp;"月",""))</f>
        <v/>
      </c>
      <c r="AL7" s="10" t="str">
        <f>IF(AL$8="","",IF(OR(29=0,DAY(AL$8)=1),MONTH(AL$8)&amp;"月",""))</f>
        <v/>
      </c>
      <c r="AM7" s="10" t="str">
        <f>IF(AM$8="","",IF(OR(30=0,DAY(AM$8)=1),MONTH(AM$8)&amp;"月",""))</f>
        <v/>
      </c>
      <c r="AN7" s="10" t="str">
        <f>IF(AN$8="","",IF(OR(31=0,DAY(AN$8)=1),MONTH(AN$8)&amp;"月",""))</f>
        <v/>
      </c>
      <c r="AO7" s="10" t="str">
        <f>IF(AO$8="","",IF(OR(32=0,DAY(AO$8)=1),MONTH(AO$8)&amp;"月",""))</f>
        <v/>
      </c>
      <c r="AP7" s="10" t="str">
        <f>IF(AP$8="","",IF(OR(33=0,DAY(AP$8)=1),MONTH(AP$8)&amp;"月",""))</f>
        <v/>
      </c>
      <c r="AQ7" s="10" t="str">
        <f>IF(AQ$8="","",IF(OR(34=0,DAY(AQ$8)=1),MONTH(AQ$8)&amp;"月",""))</f>
        <v/>
      </c>
      <c r="AR7" s="10" t="str">
        <f>IF(AR$8="","",IF(OR(35=0,DAY(AR$8)=1),MONTH(AR$8)&amp;"月",""))</f>
        <v/>
      </c>
      <c r="AS7" s="10" t="str">
        <f>IF(AS$8="","",IF(OR(36=0,DAY(AS$8)=1),MONTH(AS$8)&amp;"月",""))</f>
        <v/>
      </c>
      <c r="AT7" s="10" t="str">
        <f>IF(AT$8="","",IF(OR(37=0,DAY(AT$8)=1),MONTH(AT$8)&amp;"月",""))</f>
        <v/>
      </c>
      <c r="AU7" s="10" t="str">
        <f>IF(AU$8="","",IF(OR(38=0,DAY(AU$8)=1),MONTH(AU$8)&amp;"月",""))</f>
        <v/>
      </c>
      <c r="AV7" s="10" t="str">
        <f>IF(AV$8="","",IF(OR(39=0,DAY(AV$8)=1),MONTH(AV$8)&amp;"月",""))</f>
        <v/>
      </c>
      <c r="AW7" s="10" t="str">
        <f>IF(AW$8="","",IF(OR(40=0,DAY(AW$8)=1),MONTH(AW$8)&amp;"月",""))</f>
        <v/>
      </c>
      <c r="AX7" s="10" t="str">
        <f>IF(AX$8="","",IF(OR(41=0,DAY(AX$8)=1),MONTH(AX$8)&amp;"月",""))</f>
        <v/>
      </c>
      <c r="AY7" s="10" t="str">
        <f>IF(AY$8="","",IF(OR(42=0,DAY(AY$8)=1),MONTH(AY$8)&amp;"月",""))</f>
        <v/>
      </c>
      <c r="AZ7" s="10" t="str">
        <f>IF(AZ$8="","",IF(OR(43=0,DAY(AZ$8)=1),MONTH(AZ$8)&amp;"月",""))</f>
        <v/>
      </c>
      <c r="BA7" s="10" t="str">
        <f>IF(BA$8="","",IF(OR(44=0,DAY(BA$8)=1),MONTH(BA$8)&amp;"月",""))</f>
        <v/>
      </c>
      <c r="BB7" s="10" t="str">
        <f>IF(BB$8="","",IF(OR(45=0,DAY(BB$8)=1),MONTH(BB$8)&amp;"月",""))</f>
        <v/>
      </c>
      <c r="BC7" s="10" t="str">
        <f>IF(BC$8="","",IF(OR(46=0,DAY(BC$8)=1),MONTH(BC$8)&amp;"月",""))</f>
        <v/>
      </c>
      <c r="BD7" s="10" t="str">
        <f>IF(BD$8="","",IF(OR(47=0,DAY(BD$8)=1),MONTH(BD$8)&amp;"月",""))</f>
        <v/>
      </c>
      <c r="BE7" s="10" t="str">
        <f>IF(BE$8="","",IF(OR(48=0,DAY(BE$8)=1),MONTH(BE$8)&amp;"月",""))</f>
        <v/>
      </c>
      <c r="BF7" s="10" t="str">
        <f>IF(BF$8="","",IF(OR(49=0,DAY(BF$8)=1),MONTH(BF$8)&amp;"月",""))</f>
        <v/>
      </c>
      <c r="BG7" s="10" t="str">
        <f>IF(BG$8="","",IF(OR(50=0,DAY(BG$8)=1),MONTH(BG$8)&amp;"月",""))</f>
        <v/>
      </c>
      <c r="BH7" s="10" t="str">
        <f>IF(BH$8="","",IF(OR(51=0,DAY(BH$8)=1),MONTH(BH$8)&amp;"月",""))</f>
        <v/>
      </c>
      <c r="BI7" s="10" t="str">
        <f>IF(BI$8="","",IF(OR(52=0,DAY(BI$8)=1),MONTH(BI$8)&amp;"月",""))</f>
        <v/>
      </c>
      <c r="BJ7" s="10" t="str">
        <f>IF(BJ$8="","",IF(OR(53=0,DAY(BJ$8)=1),MONTH(BJ$8)&amp;"月",""))</f>
        <v/>
      </c>
      <c r="BK7" s="10" t="str">
        <f>IF(BK$8="","",IF(OR(54=0,DAY(BK$8)=1),MONTH(BK$8)&amp;"月",""))</f>
        <v/>
      </c>
      <c r="BL7" s="10" t="str">
        <f>IF(BL$8="","",IF(OR(55=0,DAY(BL$8)=1),MONTH(BL$8)&amp;"月",""))</f>
        <v/>
      </c>
      <c r="BM7" s="10" t="str">
        <f>IF(BM$8="","",IF(OR(56=0,DAY(BM$8)=1),MONTH(BM$8)&amp;"月",""))</f>
        <v/>
      </c>
      <c r="BN7" s="10" t="str">
        <f>IF(BN$8="","",IF(OR(57=0,DAY(BN$8)=1),MONTH(BN$8)&amp;"月",""))</f>
        <v/>
      </c>
      <c r="BO7" s="10" t="str">
        <f>IF(BO$8="","",IF(OR(58=0,DAY(BO$8)=1),MONTH(BO$8)&amp;"月",""))</f>
        <v/>
      </c>
      <c r="BP7" s="10" t="str">
        <f>IF(BP$8="","",IF(OR(59=0,DAY(BP$8)=1),MONTH(BP$8)&amp;"月",""))</f>
        <v/>
      </c>
      <c r="BQ7" s="10" t="str">
        <f>IF(BQ$8="","",IF(OR(60=0,DAY(BQ$8)=1),MONTH(BQ$8)&amp;"月",""))</f>
        <v/>
      </c>
      <c r="BR7" s="10" t="str">
        <f>IF(BR$8="","",IF(OR(61=0,DAY(BR$8)=1),MONTH(BR$8)&amp;"月",""))</f>
        <v/>
      </c>
      <c r="BS7" s="10" t="str">
        <f>IF(BS$8="","",IF(OR(62=0,DAY(BS$8)=1),MONTH(BS$8)&amp;"月",""))</f>
        <v/>
      </c>
      <c r="BT7" s="10" t="str">
        <f>IF(BT$8="","",IF(OR(63=0,DAY(BT$8)=1),MONTH(BT$8)&amp;"月",""))</f>
        <v/>
      </c>
      <c r="BU7" s="10" t="str">
        <f>IF(BU$8="","",IF(OR(64=0,DAY(BU$8)=1),MONTH(BU$8)&amp;"月",""))</f>
        <v/>
      </c>
      <c r="BV7" s="10" t="str">
        <f>IF(BV$8="","",IF(OR(65=0,DAY(BV$8)=1),MONTH(BV$8)&amp;"月",""))</f>
        <v/>
      </c>
      <c r="BW7" s="10" t="str">
        <f>IF(BW$8="","",IF(OR(66=0,DAY(BW$8)=1),MONTH(BW$8)&amp;"月",""))</f>
        <v/>
      </c>
      <c r="BX7" s="10" t="str">
        <f>IF(BX$8="","",IF(OR(67=0,DAY(BX$8)=1),MONTH(BX$8)&amp;"月",""))</f>
        <v/>
      </c>
      <c r="BY7" s="10" t="str">
        <f>IF(BY$8="","",IF(OR(68=0,DAY(BY$8)=1),MONTH(BY$8)&amp;"月",""))</f>
        <v/>
      </c>
      <c r="BZ7" s="10" t="str">
        <f>IF(BZ$8="","",IF(OR(69=0,DAY(BZ$8)=1),MONTH(BZ$8)&amp;"月",""))</f>
        <v/>
      </c>
      <c r="CA7" s="10" t="str">
        <f>IF(CA$8="","",IF(OR(70=0,DAY(CA$8)=1),MONTH(CA$8)&amp;"月",""))</f>
        <v/>
      </c>
      <c r="CB7" s="10" t="str">
        <f>IF(CB$8="","",IF(OR(71=0,DAY(CB$8)=1),MONTH(CB$8)&amp;"月",""))</f>
        <v/>
      </c>
      <c r="CC7" s="10" t="str">
        <f>IF(CC$8="","",IF(OR(72=0,DAY(CC$8)=1),MONTH(CC$8)&amp;"月",""))</f>
        <v/>
      </c>
      <c r="CD7" s="10" t="str">
        <f>IF(CD$8="","",IF(OR(73=0,DAY(CD$8)=1),MONTH(CD$8)&amp;"月",""))</f>
        <v/>
      </c>
      <c r="CE7" s="10" t="str">
        <f>IF(CE$8="","",IF(OR(74=0,DAY(CE$8)=1),MONTH(CE$8)&amp;"月",""))</f>
        <v/>
      </c>
      <c r="CF7" s="10" t="str">
        <f>IF(CF$8="","",IF(OR(75=0,DAY(CF$8)=1),MONTH(CF$8)&amp;"月",""))</f>
        <v/>
      </c>
      <c r="CG7" s="10" t="str">
        <f>IF(CG$8="","",IF(OR(76=0,DAY(CG$8)=1),MONTH(CG$8)&amp;"月",""))</f>
        <v/>
      </c>
      <c r="CH7" s="10" t="str">
        <f>IF(CH$8="","",IF(OR(77=0,DAY(CH$8)=1),MONTH(CH$8)&amp;"月",""))</f>
        <v/>
      </c>
      <c r="CI7" s="10" t="str">
        <f>IF(CI$8="","",IF(OR(78=0,DAY(CI$8)=1),MONTH(CI$8)&amp;"月",""))</f>
        <v/>
      </c>
      <c r="CJ7" s="10" t="str">
        <f>IF(CJ$8="","",IF(OR(79=0,DAY(CJ$8)=1),MONTH(CJ$8)&amp;"月",""))</f>
        <v/>
      </c>
      <c r="CK7" s="10" t="str">
        <f>IF(CK$8="","",IF(OR(80=0,DAY(CK$8)=1),MONTH(CK$8)&amp;"月",""))</f>
        <v/>
      </c>
      <c r="CL7" s="10" t="str">
        <f>IF(CL$8="","",IF(OR(81=0,DAY(CL$8)=1),MONTH(CL$8)&amp;"月",""))</f>
        <v/>
      </c>
      <c r="CM7" s="10" t="str">
        <f>IF(CM$8="","",IF(OR(82=0,DAY(CM$8)=1),MONTH(CM$8)&amp;"月",""))</f>
        <v/>
      </c>
      <c r="CN7" s="10" t="str">
        <f>IF(CN$8="","",IF(OR(83=0,DAY(CN$8)=1),MONTH(CN$8)&amp;"月",""))</f>
        <v/>
      </c>
      <c r="CO7" s="10" t="str">
        <f>IF(CO$8="","",IF(OR(84=0,DAY(CO$8)=1),MONTH(CO$8)&amp;"月",""))</f>
        <v/>
      </c>
      <c r="CP7" s="10" t="str">
        <f>IF(CP$8="","",IF(OR(85=0,DAY(CP$8)=1),MONTH(CP$8)&amp;"月",""))</f>
        <v/>
      </c>
      <c r="CQ7" s="10" t="str">
        <f>IF(CQ$8="","",IF(OR(86=0,DAY(CQ$8)=1),MONTH(CQ$8)&amp;"月",""))</f>
        <v/>
      </c>
      <c r="CR7" s="10" t="str">
        <f>IF(CR$8="","",IF(OR(87=0,DAY(CR$8)=1),MONTH(CR$8)&amp;"月",""))</f>
        <v/>
      </c>
      <c r="CS7" s="10" t="str">
        <f>IF(CS$8="","",IF(OR(88=0,DAY(CS$8)=1),MONTH(CS$8)&amp;"月",""))</f>
        <v/>
      </c>
      <c r="CT7" s="10" t="str">
        <f>IF(CT$8="","",IF(OR(89=0,DAY(CT$8)=1),MONTH(CT$8)&amp;"月",""))</f>
        <v/>
      </c>
    </row>
    <row r="8" spans="1:98" ht="17.25" x14ac:dyDescent="0.25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2" t="str">
        <f>IF($B$5="","",$B$5+0)</f>
        <v/>
      </c>
      <c r="J8" s="12" t="str">
        <f>IF($B$5="","",$B$5+1)</f>
        <v/>
      </c>
      <c r="K8" s="12" t="str">
        <f>IF($B$5="","",$B$5+2)</f>
        <v/>
      </c>
      <c r="L8" s="12" t="str">
        <f>IF($B$5="","",$B$5+3)</f>
        <v/>
      </c>
      <c r="M8" s="12" t="str">
        <f>IF($B$5="","",$B$5+4)</f>
        <v/>
      </c>
      <c r="N8" s="12" t="str">
        <f>IF($B$5="","",$B$5+5)</f>
        <v/>
      </c>
      <c r="O8" s="12" t="str">
        <f>IF($B$5="","",$B$5+6)</f>
        <v/>
      </c>
      <c r="P8" s="12" t="str">
        <f>IF($B$5="","",$B$5+7)</f>
        <v/>
      </c>
      <c r="Q8" s="12" t="str">
        <f>IF($B$5="","",$B$5+8)</f>
        <v/>
      </c>
      <c r="R8" s="12" t="str">
        <f>IF($B$5="","",$B$5+9)</f>
        <v/>
      </c>
      <c r="S8" s="12" t="str">
        <f>IF($B$5="","",$B$5+10)</f>
        <v/>
      </c>
      <c r="T8" s="12" t="str">
        <f>IF($B$5="","",$B$5+11)</f>
        <v/>
      </c>
      <c r="U8" s="12" t="str">
        <f>IF($B$5="","",$B$5+12)</f>
        <v/>
      </c>
      <c r="V8" s="12" t="str">
        <f>IF($B$5="","",$B$5+13)</f>
        <v/>
      </c>
      <c r="W8" s="12" t="str">
        <f>IF($B$5="","",$B$5+14)</f>
        <v/>
      </c>
      <c r="X8" s="12" t="str">
        <f>IF($B$5="","",$B$5+15)</f>
        <v/>
      </c>
      <c r="Y8" s="12" t="str">
        <f>IF($B$5="","",$B$5+16)</f>
        <v/>
      </c>
      <c r="Z8" s="12" t="str">
        <f>IF($B$5="","",$B$5+17)</f>
        <v/>
      </c>
      <c r="AA8" s="12" t="str">
        <f>IF($B$5="","",$B$5+18)</f>
        <v/>
      </c>
      <c r="AB8" s="12" t="str">
        <f>IF($B$5="","",$B$5+19)</f>
        <v/>
      </c>
      <c r="AC8" s="12" t="str">
        <f>IF($B$5="","",$B$5+20)</f>
        <v/>
      </c>
      <c r="AD8" s="12" t="str">
        <f>IF($B$5="","",$B$5+21)</f>
        <v/>
      </c>
      <c r="AE8" s="12" t="str">
        <f>IF($B$5="","",$B$5+22)</f>
        <v/>
      </c>
      <c r="AF8" s="12" t="str">
        <f>IF($B$5="","",$B$5+23)</f>
        <v/>
      </c>
      <c r="AG8" s="12" t="str">
        <f>IF($B$5="","",$B$5+24)</f>
        <v/>
      </c>
      <c r="AH8" s="12" t="str">
        <f>IF($B$5="","",$B$5+25)</f>
        <v/>
      </c>
      <c r="AI8" s="12" t="str">
        <f>IF($B$5="","",$B$5+26)</f>
        <v/>
      </c>
      <c r="AJ8" s="12" t="str">
        <f>IF($B$5="","",$B$5+27)</f>
        <v/>
      </c>
      <c r="AK8" s="12" t="str">
        <f>IF($B$5="","",$B$5+28)</f>
        <v/>
      </c>
      <c r="AL8" s="12" t="str">
        <f>IF($B$5="","",$B$5+29)</f>
        <v/>
      </c>
      <c r="AM8" s="12" t="str">
        <f>IF($B$5="","",$B$5+30)</f>
        <v/>
      </c>
      <c r="AN8" s="12" t="str">
        <f>IF($B$5="","",$B$5+31)</f>
        <v/>
      </c>
      <c r="AO8" s="12" t="str">
        <f>IF($B$5="","",$B$5+32)</f>
        <v/>
      </c>
      <c r="AP8" s="12" t="str">
        <f>IF($B$5="","",$B$5+33)</f>
        <v/>
      </c>
      <c r="AQ8" s="12" t="str">
        <f>IF($B$5="","",$B$5+34)</f>
        <v/>
      </c>
      <c r="AR8" s="12" t="str">
        <f>IF($B$5="","",$B$5+35)</f>
        <v/>
      </c>
      <c r="AS8" s="12" t="str">
        <f>IF($B$5="","",$B$5+36)</f>
        <v/>
      </c>
      <c r="AT8" s="12" t="str">
        <f>IF($B$5="","",$B$5+37)</f>
        <v/>
      </c>
      <c r="AU8" s="12" t="str">
        <f>IF($B$5="","",$B$5+38)</f>
        <v/>
      </c>
      <c r="AV8" s="12" t="str">
        <f>IF($B$5="","",$B$5+39)</f>
        <v/>
      </c>
      <c r="AW8" s="12" t="str">
        <f>IF($B$5="","",$B$5+40)</f>
        <v/>
      </c>
      <c r="AX8" s="12" t="str">
        <f>IF($B$5="","",$B$5+41)</f>
        <v/>
      </c>
      <c r="AY8" s="12" t="str">
        <f>IF($B$5="","",$B$5+42)</f>
        <v/>
      </c>
      <c r="AZ8" s="12" t="str">
        <f>IF($B$5="","",$B$5+43)</f>
        <v/>
      </c>
      <c r="BA8" s="12" t="str">
        <f>IF($B$5="","",$B$5+44)</f>
        <v/>
      </c>
      <c r="BB8" s="12" t="str">
        <f>IF($B$5="","",$B$5+45)</f>
        <v/>
      </c>
      <c r="BC8" s="12" t="str">
        <f>IF($B$5="","",$B$5+46)</f>
        <v/>
      </c>
      <c r="BD8" s="12" t="str">
        <f>IF($B$5="","",$B$5+47)</f>
        <v/>
      </c>
      <c r="BE8" s="12" t="str">
        <f>IF($B$5="","",$B$5+48)</f>
        <v/>
      </c>
      <c r="BF8" s="12" t="str">
        <f>IF($B$5="","",$B$5+49)</f>
        <v/>
      </c>
      <c r="BG8" s="12" t="str">
        <f>IF($B$5="","",$B$5+50)</f>
        <v/>
      </c>
      <c r="BH8" s="12" t="str">
        <f>IF($B$5="","",$B$5+51)</f>
        <v/>
      </c>
      <c r="BI8" s="12" t="str">
        <f>IF($B$5="","",$B$5+52)</f>
        <v/>
      </c>
      <c r="BJ8" s="12" t="str">
        <f>IF($B$5="","",$B$5+53)</f>
        <v/>
      </c>
      <c r="BK8" s="12" t="str">
        <f>IF($B$5="","",$B$5+54)</f>
        <v/>
      </c>
      <c r="BL8" s="12" t="str">
        <f>IF($B$5="","",$B$5+55)</f>
        <v/>
      </c>
      <c r="BM8" s="12" t="str">
        <f>IF($B$5="","",$B$5+56)</f>
        <v/>
      </c>
      <c r="BN8" s="12" t="str">
        <f>IF($B$5="","",$B$5+57)</f>
        <v/>
      </c>
      <c r="BO8" s="12" t="str">
        <f>IF($B$5="","",$B$5+58)</f>
        <v/>
      </c>
      <c r="BP8" s="12" t="str">
        <f>IF($B$5="","",$B$5+59)</f>
        <v/>
      </c>
      <c r="BQ8" s="12" t="str">
        <f>IF($B$5="","",$B$5+60)</f>
        <v/>
      </c>
      <c r="BR8" s="12" t="str">
        <f>IF($B$5="","",$B$5+61)</f>
        <v/>
      </c>
      <c r="BS8" s="12" t="str">
        <f>IF($B$5="","",$B$5+62)</f>
        <v/>
      </c>
      <c r="BT8" s="12" t="str">
        <f>IF($B$5="","",$B$5+63)</f>
        <v/>
      </c>
      <c r="BU8" s="12" t="str">
        <f>IF($B$5="","",$B$5+64)</f>
        <v/>
      </c>
      <c r="BV8" s="12" t="str">
        <f>IF($B$5="","",$B$5+65)</f>
        <v/>
      </c>
      <c r="BW8" s="12" t="str">
        <f>IF($B$5="","",$B$5+66)</f>
        <v/>
      </c>
      <c r="BX8" s="12" t="str">
        <f>IF($B$5="","",$B$5+67)</f>
        <v/>
      </c>
      <c r="BY8" s="12" t="str">
        <f>IF($B$5="","",$B$5+68)</f>
        <v/>
      </c>
      <c r="BZ8" s="12" t="str">
        <f>IF($B$5="","",$B$5+69)</f>
        <v/>
      </c>
      <c r="CA8" s="12" t="str">
        <f>IF($B$5="","",$B$5+70)</f>
        <v/>
      </c>
      <c r="CB8" s="12" t="str">
        <f>IF($B$5="","",$B$5+71)</f>
        <v/>
      </c>
      <c r="CC8" s="12" t="str">
        <f>IF($B$5="","",$B$5+72)</f>
        <v/>
      </c>
      <c r="CD8" s="12" t="str">
        <f>IF($B$5="","",$B$5+73)</f>
        <v/>
      </c>
      <c r="CE8" s="12" t="str">
        <f>IF($B$5="","",$B$5+74)</f>
        <v/>
      </c>
      <c r="CF8" s="12" t="str">
        <f>IF($B$5="","",$B$5+75)</f>
        <v/>
      </c>
      <c r="CG8" s="12" t="str">
        <f>IF($B$5="","",$B$5+76)</f>
        <v/>
      </c>
      <c r="CH8" s="12" t="str">
        <f>IF($B$5="","",$B$5+77)</f>
        <v/>
      </c>
      <c r="CI8" s="12" t="str">
        <f>IF($B$5="","",$B$5+78)</f>
        <v/>
      </c>
      <c r="CJ8" s="12" t="str">
        <f>IF($B$5="","",$B$5+79)</f>
        <v/>
      </c>
      <c r="CK8" s="12" t="str">
        <f>IF($B$5="","",$B$5+80)</f>
        <v/>
      </c>
      <c r="CL8" s="12" t="str">
        <f>IF($B$5="","",$B$5+81)</f>
        <v/>
      </c>
      <c r="CM8" s="12" t="str">
        <f>IF($B$5="","",$B$5+82)</f>
        <v/>
      </c>
      <c r="CN8" s="12" t="str">
        <f>IF($B$5="","",$B$5+83)</f>
        <v/>
      </c>
      <c r="CO8" s="12" t="str">
        <f>IF($B$5="","",$B$5+84)</f>
        <v/>
      </c>
      <c r="CP8" s="12" t="str">
        <f>IF($B$5="","",$B$5+85)</f>
        <v/>
      </c>
      <c r="CQ8" s="12" t="str">
        <f>IF($B$5="","",$B$5+86)</f>
        <v/>
      </c>
      <c r="CR8" s="12" t="str">
        <f>IF($B$5="","",$B$5+87)</f>
        <v/>
      </c>
      <c r="CS8" s="12" t="str">
        <f>IF($B$5="","",$B$5+88)</f>
        <v/>
      </c>
      <c r="CT8" s="12" t="str">
        <f>IF($B$5="","",$B$5+89)</f>
        <v/>
      </c>
    </row>
    <row r="9" spans="1:98" ht="15" customHeight="1" x14ac:dyDescent="0.25">
      <c r="A9" s="13"/>
      <c r="B9" s="14"/>
      <c r="C9" s="15"/>
      <c r="D9" s="15"/>
      <c r="E9" s="13"/>
      <c r="F9" s="16">
        <f t="shared" ref="F9:F38" si="3">IF(OR($C9="",$B9="マイルストーン",$D9=""),0,$D9-$C9+1)</f>
        <v>0</v>
      </c>
      <c r="G9" s="17"/>
      <c r="H9" s="18" t="str">
        <f t="shared" ref="H9:H38" si="4">IF($F9=0,"",IF(N($G9)&lt;MIN(1,MAX(0,($E$6-$C9+1)/$F9))-0.0001,"遅れ",""))</f>
        <v/>
      </c>
      <c r="I9" s="19" t="str">
        <f t="shared" ref="I9:R18" si="5">IF(OR($C9="",I$8=""),"",IF($B9="マイルストーン",IF(I$8=$C9,"◆",""),IF(OR($D9="",I$8&lt;$C9,I$8&gt;$D9),"",IF(I$8&lt;$C9+ROUND($F9*N($G9),0),2,1))))</f>
        <v/>
      </c>
      <c r="J9" s="19" t="str">
        <f t="shared" si="5"/>
        <v/>
      </c>
      <c r="K9" s="19" t="str">
        <f t="shared" si="5"/>
        <v/>
      </c>
      <c r="L9" s="19" t="str">
        <f t="shared" si="5"/>
        <v/>
      </c>
      <c r="M9" s="19" t="str">
        <f t="shared" si="5"/>
        <v/>
      </c>
      <c r="N9" s="19" t="str">
        <f t="shared" si="5"/>
        <v/>
      </c>
      <c r="O9" s="19" t="str">
        <f t="shared" si="5"/>
        <v/>
      </c>
      <c r="P9" s="19" t="str">
        <f t="shared" si="5"/>
        <v/>
      </c>
      <c r="Q9" s="19" t="str">
        <f t="shared" si="5"/>
        <v/>
      </c>
      <c r="R9" s="19" t="str">
        <f t="shared" si="5"/>
        <v/>
      </c>
      <c r="S9" s="19" t="str">
        <f t="shared" ref="S9:AB18" si="6">IF(OR($C9="",S$8=""),"",IF($B9="マイルストーン",IF(S$8=$C9,"◆",""),IF(OR($D9="",S$8&lt;$C9,S$8&gt;$D9),"",IF(S$8&lt;$C9+ROUND($F9*N($G9),0),2,1))))</f>
        <v/>
      </c>
      <c r="T9" s="19" t="str">
        <f t="shared" si="6"/>
        <v/>
      </c>
      <c r="U9" s="19" t="str">
        <f t="shared" si="6"/>
        <v/>
      </c>
      <c r="V9" s="19" t="str">
        <f t="shared" si="6"/>
        <v/>
      </c>
      <c r="W9" s="19" t="str">
        <f t="shared" si="6"/>
        <v/>
      </c>
      <c r="X9" s="19" t="str">
        <f t="shared" si="6"/>
        <v/>
      </c>
      <c r="Y9" s="19" t="str">
        <f t="shared" si="6"/>
        <v/>
      </c>
      <c r="Z9" s="19" t="str">
        <f t="shared" si="6"/>
        <v/>
      </c>
      <c r="AA9" s="19" t="str">
        <f t="shared" si="6"/>
        <v/>
      </c>
      <c r="AB9" s="19" t="str">
        <f t="shared" si="6"/>
        <v/>
      </c>
      <c r="AC9" s="19" t="str">
        <f t="shared" ref="AC9:AL18" si="7">IF(OR($C9="",AC$8=""),"",IF($B9="マイルストーン",IF(AC$8=$C9,"◆",""),IF(OR($D9="",AC$8&lt;$C9,AC$8&gt;$D9),"",IF(AC$8&lt;$C9+ROUND($F9*N($G9),0),2,1))))</f>
        <v/>
      </c>
      <c r="AD9" s="19" t="str">
        <f t="shared" si="7"/>
        <v/>
      </c>
      <c r="AE9" s="19" t="str">
        <f t="shared" si="7"/>
        <v/>
      </c>
      <c r="AF9" s="19" t="str">
        <f t="shared" si="7"/>
        <v/>
      </c>
      <c r="AG9" s="19" t="str">
        <f t="shared" si="7"/>
        <v/>
      </c>
      <c r="AH9" s="19" t="str">
        <f t="shared" si="7"/>
        <v/>
      </c>
      <c r="AI9" s="19" t="str">
        <f t="shared" si="7"/>
        <v/>
      </c>
      <c r="AJ9" s="19" t="str">
        <f t="shared" si="7"/>
        <v/>
      </c>
      <c r="AK9" s="19" t="str">
        <f t="shared" si="7"/>
        <v/>
      </c>
      <c r="AL9" s="19" t="str">
        <f t="shared" si="7"/>
        <v/>
      </c>
      <c r="AM9" s="19" t="str">
        <f t="shared" ref="AM9:AV18" si="8">IF(OR($C9="",AM$8=""),"",IF($B9="マイルストーン",IF(AM$8=$C9,"◆",""),IF(OR($D9="",AM$8&lt;$C9,AM$8&gt;$D9),"",IF(AM$8&lt;$C9+ROUND($F9*N($G9),0),2,1))))</f>
        <v/>
      </c>
      <c r="AN9" s="19" t="str">
        <f t="shared" si="8"/>
        <v/>
      </c>
      <c r="AO9" s="19" t="str">
        <f t="shared" si="8"/>
        <v/>
      </c>
      <c r="AP9" s="19" t="str">
        <f t="shared" si="8"/>
        <v/>
      </c>
      <c r="AQ9" s="19" t="str">
        <f t="shared" si="8"/>
        <v/>
      </c>
      <c r="AR9" s="19" t="str">
        <f t="shared" si="8"/>
        <v/>
      </c>
      <c r="AS9" s="19" t="str">
        <f t="shared" si="8"/>
        <v/>
      </c>
      <c r="AT9" s="19" t="str">
        <f t="shared" si="8"/>
        <v/>
      </c>
      <c r="AU9" s="19" t="str">
        <f t="shared" si="8"/>
        <v/>
      </c>
      <c r="AV9" s="19" t="str">
        <f t="shared" si="8"/>
        <v/>
      </c>
      <c r="AW9" s="19" t="str">
        <f t="shared" ref="AW9:BF18" si="9">IF(OR($C9="",AW$8=""),"",IF($B9="マイルストーン",IF(AW$8=$C9,"◆",""),IF(OR($D9="",AW$8&lt;$C9,AW$8&gt;$D9),"",IF(AW$8&lt;$C9+ROUND($F9*N($G9),0),2,1))))</f>
        <v/>
      </c>
      <c r="AX9" s="19" t="str">
        <f t="shared" si="9"/>
        <v/>
      </c>
      <c r="AY9" s="19" t="str">
        <f t="shared" si="9"/>
        <v/>
      </c>
      <c r="AZ9" s="19" t="str">
        <f t="shared" si="9"/>
        <v/>
      </c>
      <c r="BA9" s="19" t="str">
        <f t="shared" si="9"/>
        <v/>
      </c>
      <c r="BB9" s="19" t="str">
        <f t="shared" si="9"/>
        <v/>
      </c>
      <c r="BC9" s="19" t="str">
        <f t="shared" si="9"/>
        <v/>
      </c>
      <c r="BD9" s="19" t="str">
        <f t="shared" si="9"/>
        <v/>
      </c>
      <c r="BE9" s="19" t="str">
        <f t="shared" si="9"/>
        <v/>
      </c>
      <c r="BF9" s="19" t="str">
        <f t="shared" si="9"/>
        <v/>
      </c>
      <c r="BG9" s="19" t="str">
        <f t="shared" ref="BG9:BP18" si="10">IF(OR($C9="",BG$8=""),"",IF($B9="マイルストーン",IF(BG$8=$C9,"◆",""),IF(OR($D9="",BG$8&lt;$C9,BG$8&gt;$D9),"",IF(BG$8&lt;$C9+ROUND($F9*N($G9),0),2,1))))</f>
        <v/>
      </c>
      <c r="BH9" s="19" t="str">
        <f t="shared" si="10"/>
        <v/>
      </c>
      <c r="BI9" s="19" t="str">
        <f t="shared" si="10"/>
        <v/>
      </c>
      <c r="BJ9" s="19" t="str">
        <f t="shared" si="10"/>
        <v/>
      </c>
      <c r="BK9" s="19" t="str">
        <f t="shared" si="10"/>
        <v/>
      </c>
      <c r="BL9" s="19" t="str">
        <f t="shared" si="10"/>
        <v/>
      </c>
      <c r="BM9" s="19" t="str">
        <f t="shared" si="10"/>
        <v/>
      </c>
      <c r="BN9" s="19" t="str">
        <f t="shared" si="10"/>
        <v/>
      </c>
      <c r="BO9" s="19" t="str">
        <f t="shared" si="10"/>
        <v/>
      </c>
      <c r="BP9" s="19" t="str">
        <f t="shared" si="10"/>
        <v/>
      </c>
      <c r="BQ9" s="19" t="str">
        <f t="shared" ref="BQ9:BZ18" si="11">IF(OR($C9="",BQ$8=""),"",IF($B9="マイルストーン",IF(BQ$8=$C9,"◆",""),IF(OR($D9="",BQ$8&lt;$C9,BQ$8&gt;$D9),"",IF(BQ$8&lt;$C9+ROUND($F9*N($G9),0),2,1))))</f>
        <v/>
      </c>
      <c r="BR9" s="19" t="str">
        <f t="shared" si="11"/>
        <v/>
      </c>
      <c r="BS9" s="19" t="str">
        <f t="shared" si="11"/>
        <v/>
      </c>
      <c r="BT9" s="19" t="str">
        <f t="shared" si="11"/>
        <v/>
      </c>
      <c r="BU9" s="19" t="str">
        <f t="shared" si="11"/>
        <v/>
      </c>
      <c r="BV9" s="19" t="str">
        <f t="shared" si="11"/>
        <v/>
      </c>
      <c r="BW9" s="19" t="str">
        <f t="shared" si="11"/>
        <v/>
      </c>
      <c r="BX9" s="19" t="str">
        <f t="shared" si="11"/>
        <v/>
      </c>
      <c r="BY9" s="19" t="str">
        <f t="shared" si="11"/>
        <v/>
      </c>
      <c r="BZ9" s="19" t="str">
        <f t="shared" si="11"/>
        <v/>
      </c>
      <c r="CA9" s="19" t="str">
        <f t="shared" ref="CA9:CJ18" si="12">IF(OR($C9="",CA$8=""),"",IF($B9="マイルストーン",IF(CA$8=$C9,"◆",""),IF(OR($D9="",CA$8&lt;$C9,CA$8&gt;$D9),"",IF(CA$8&lt;$C9+ROUND($F9*N($G9),0),2,1))))</f>
        <v/>
      </c>
      <c r="CB9" s="19" t="str">
        <f t="shared" si="12"/>
        <v/>
      </c>
      <c r="CC9" s="19" t="str">
        <f t="shared" si="12"/>
        <v/>
      </c>
      <c r="CD9" s="19" t="str">
        <f t="shared" si="12"/>
        <v/>
      </c>
      <c r="CE9" s="19" t="str">
        <f t="shared" si="12"/>
        <v/>
      </c>
      <c r="CF9" s="19" t="str">
        <f t="shared" si="12"/>
        <v/>
      </c>
      <c r="CG9" s="19" t="str">
        <f t="shared" si="12"/>
        <v/>
      </c>
      <c r="CH9" s="19" t="str">
        <f t="shared" si="12"/>
        <v/>
      </c>
      <c r="CI9" s="19" t="str">
        <f t="shared" si="12"/>
        <v/>
      </c>
      <c r="CJ9" s="19" t="str">
        <f t="shared" si="12"/>
        <v/>
      </c>
      <c r="CK9" s="19" t="str">
        <f t="shared" ref="CK9:CT18" si="13">IF(OR($C9="",CK$8=""),"",IF($B9="マイルストーン",IF(CK$8=$C9,"◆",""),IF(OR($D9="",CK$8&lt;$C9,CK$8&gt;$D9),"",IF(CK$8&lt;$C9+ROUND($F9*N($G9),0),2,1))))</f>
        <v/>
      </c>
      <c r="CL9" s="19" t="str">
        <f t="shared" si="13"/>
        <v/>
      </c>
      <c r="CM9" s="19" t="str">
        <f t="shared" si="13"/>
        <v/>
      </c>
      <c r="CN9" s="19" t="str">
        <f t="shared" si="13"/>
        <v/>
      </c>
      <c r="CO9" s="19" t="str">
        <f t="shared" si="13"/>
        <v/>
      </c>
      <c r="CP9" s="19" t="str">
        <f t="shared" si="13"/>
        <v/>
      </c>
      <c r="CQ9" s="19" t="str">
        <f t="shared" si="13"/>
        <v/>
      </c>
      <c r="CR9" s="19" t="str">
        <f t="shared" si="13"/>
        <v/>
      </c>
      <c r="CS9" s="19" t="str">
        <f t="shared" si="13"/>
        <v/>
      </c>
      <c r="CT9" s="19" t="str">
        <f t="shared" si="13"/>
        <v/>
      </c>
    </row>
    <row r="10" spans="1:98" ht="15" customHeight="1" x14ac:dyDescent="0.25">
      <c r="A10" s="13"/>
      <c r="B10" s="14"/>
      <c r="C10" s="15"/>
      <c r="D10" s="15"/>
      <c r="E10" s="13"/>
      <c r="F10" s="16">
        <f t="shared" si="3"/>
        <v>0</v>
      </c>
      <c r="G10" s="17"/>
      <c r="H10" s="18" t="str">
        <f t="shared" si="4"/>
        <v/>
      </c>
      <c r="I10" s="19" t="str">
        <f t="shared" si="5"/>
        <v/>
      </c>
      <c r="J10" s="19" t="str">
        <f t="shared" si="5"/>
        <v/>
      </c>
      <c r="K10" s="19" t="str">
        <f t="shared" si="5"/>
        <v/>
      </c>
      <c r="L10" s="19" t="str">
        <f t="shared" si="5"/>
        <v/>
      </c>
      <c r="M10" s="19" t="str">
        <f t="shared" si="5"/>
        <v/>
      </c>
      <c r="N10" s="19" t="str">
        <f t="shared" si="5"/>
        <v/>
      </c>
      <c r="O10" s="19" t="str">
        <f t="shared" si="5"/>
        <v/>
      </c>
      <c r="P10" s="19" t="str">
        <f t="shared" si="5"/>
        <v/>
      </c>
      <c r="Q10" s="19" t="str">
        <f t="shared" si="5"/>
        <v/>
      </c>
      <c r="R10" s="19" t="str">
        <f t="shared" si="5"/>
        <v/>
      </c>
      <c r="S10" s="19" t="str">
        <f t="shared" si="6"/>
        <v/>
      </c>
      <c r="T10" s="19" t="str">
        <f t="shared" si="6"/>
        <v/>
      </c>
      <c r="U10" s="19" t="str">
        <f t="shared" si="6"/>
        <v/>
      </c>
      <c r="V10" s="19" t="str">
        <f t="shared" si="6"/>
        <v/>
      </c>
      <c r="W10" s="19" t="str">
        <f t="shared" si="6"/>
        <v/>
      </c>
      <c r="X10" s="19" t="str">
        <f t="shared" si="6"/>
        <v/>
      </c>
      <c r="Y10" s="19" t="str">
        <f t="shared" si="6"/>
        <v/>
      </c>
      <c r="Z10" s="19" t="str">
        <f t="shared" si="6"/>
        <v/>
      </c>
      <c r="AA10" s="19" t="str">
        <f t="shared" si="6"/>
        <v/>
      </c>
      <c r="AB10" s="19" t="str">
        <f t="shared" si="6"/>
        <v/>
      </c>
      <c r="AC10" s="19" t="str">
        <f t="shared" si="7"/>
        <v/>
      </c>
      <c r="AD10" s="19" t="str">
        <f t="shared" si="7"/>
        <v/>
      </c>
      <c r="AE10" s="19" t="str">
        <f t="shared" si="7"/>
        <v/>
      </c>
      <c r="AF10" s="19" t="str">
        <f t="shared" si="7"/>
        <v/>
      </c>
      <c r="AG10" s="19" t="str">
        <f t="shared" si="7"/>
        <v/>
      </c>
      <c r="AH10" s="19" t="str">
        <f t="shared" si="7"/>
        <v/>
      </c>
      <c r="AI10" s="19" t="str">
        <f t="shared" si="7"/>
        <v/>
      </c>
      <c r="AJ10" s="19" t="str">
        <f t="shared" si="7"/>
        <v/>
      </c>
      <c r="AK10" s="19" t="str">
        <f t="shared" si="7"/>
        <v/>
      </c>
      <c r="AL10" s="19" t="str">
        <f t="shared" si="7"/>
        <v/>
      </c>
      <c r="AM10" s="19" t="str">
        <f t="shared" si="8"/>
        <v/>
      </c>
      <c r="AN10" s="19" t="str">
        <f t="shared" si="8"/>
        <v/>
      </c>
      <c r="AO10" s="19" t="str">
        <f t="shared" si="8"/>
        <v/>
      </c>
      <c r="AP10" s="19" t="str">
        <f t="shared" si="8"/>
        <v/>
      </c>
      <c r="AQ10" s="19" t="str">
        <f t="shared" si="8"/>
        <v/>
      </c>
      <c r="AR10" s="19" t="str">
        <f t="shared" si="8"/>
        <v/>
      </c>
      <c r="AS10" s="19" t="str">
        <f t="shared" si="8"/>
        <v/>
      </c>
      <c r="AT10" s="19" t="str">
        <f t="shared" si="8"/>
        <v/>
      </c>
      <c r="AU10" s="19" t="str">
        <f t="shared" si="8"/>
        <v/>
      </c>
      <c r="AV10" s="19" t="str">
        <f t="shared" si="8"/>
        <v/>
      </c>
      <c r="AW10" s="19" t="str">
        <f t="shared" si="9"/>
        <v/>
      </c>
      <c r="AX10" s="19" t="str">
        <f t="shared" si="9"/>
        <v/>
      </c>
      <c r="AY10" s="19" t="str">
        <f t="shared" si="9"/>
        <v/>
      </c>
      <c r="AZ10" s="19" t="str">
        <f t="shared" si="9"/>
        <v/>
      </c>
      <c r="BA10" s="19" t="str">
        <f t="shared" si="9"/>
        <v/>
      </c>
      <c r="BB10" s="19" t="str">
        <f t="shared" si="9"/>
        <v/>
      </c>
      <c r="BC10" s="19" t="str">
        <f t="shared" si="9"/>
        <v/>
      </c>
      <c r="BD10" s="19" t="str">
        <f t="shared" si="9"/>
        <v/>
      </c>
      <c r="BE10" s="19" t="str">
        <f t="shared" si="9"/>
        <v/>
      </c>
      <c r="BF10" s="19" t="str">
        <f t="shared" si="9"/>
        <v/>
      </c>
      <c r="BG10" s="19" t="str">
        <f t="shared" si="10"/>
        <v/>
      </c>
      <c r="BH10" s="19" t="str">
        <f t="shared" si="10"/>
        <v/>
      </c>
      <c r="BI10" s="19" t="str">
        <f t="shared" si="10"/>
        <v/>
      </c>
      <c r="BJ10" s="19" t="str">
        <f t="shared" si="10"/>
        <v/>
      </c>
      <c r="BK10" s="19" t="str">
        <f t="shared" si="10"/>
        <v/>
      </c>
      <c r="BL10" s="19" t="str">
        <f t="shared" si="10"/>
        <v/>
      </c>
      <c r="BM10" s="19" t="str">
        <f t="shared" si="10"/>
        <v/>
      </c>
      <c r="BN10" s="19" t="str">
        <f t="shared" si="10"/>
        <v/>
      </c>
      <c r="BO10" s="19" t="str">
        <f t="shared" si="10"/>
        <v/>
      </c>
      <c r="BP10" s="19" t="str">
        <f t="shared" si="10"/>
        <v/>
      </c>
      <c r="BQ10" s="19" t="str">
        <f t="shared" si="11"/>
        <v/>
      </c>
      <c r="BR10" s="19" t="str">
        <f t="shared" si="11"/>
        <v/>
      </c>
      <c r="BS10" s="19" t="str">
        <f t="shared" si="11"/>
        <v/>
      </c>
      <c r="BT10" s="19" t="str">
        <f t="shared" si="11"/>
        <v/>
      </c>
      <c r="BU10" s="19" t="str">
        <f t="shared" si="11"/>
        <v/>
      </c>
      <c r="BV10" s="19" t="str">
        <f t="shared" si="11"/>
        <v/>
      </c>
      <c r="BW10" s="19" t="str">
        <f t="shared" si="11"/>
        <v/>
      </c>
      <c r="BX10" s="19" t="str">
        <f t="shared" si="11"/>
        <v/>
      </c>
      <c r="BY10" s="19" t="str">
        <f t="shared" si="11"/>
        <v/>
      </c>
      <c r="BZ10" s="19" t="str">
        <f t="shared" si="11"/>
        <v/>
      </c>
      <c r="CA10" s="19" t="str">
        <f t="shared" si="12"/>
        <v/>
      </c>
      <c r="CB10" s="19" t="str">
        <f t="shared" si="12"/>
        <v/>
      </c>
      <c r="CC10" s="19" t="str">
        <f t="shared" si="12"/>
        <v/>
      </c>
      <c r="CD10" s="19" t="str">
        <f t="shared" si="12"/>
        <v/>
      </c>
      <c r="CE10" s="19" t="str">
        <f t="shared" si="12"/>
        <v/>
      </c>
      <c r="CF10" s="19" t="str">
        <f t="shared" si="12"/>
        <v/>
      </c>
      <c r="CG10" s="19" t="str">
        <f t="shared" si="12"/>
        <v/>
      </c>
      <c r="CH10" s="19" t="str">
        <f t="shared" si="12"/>
        <v/>
      </c>
      <c r="CI10" s="19" t="str">
        <f t="shared" si="12"/>
        <v/>
      </c>
      <c r="CJ10" s="19" t="str">
        <f t="shared" si="12"/>
        <v/>
      </c>
      <c r="CK10" s="19" t="str">
        <f t="shared" si="13"/>
        <v/>
      </c>
      <c r="CL10" s="19" t="str">
        <f t="shared" si="13"/>
        <v/>
      </c>
      <c r="CM10" s="19" t="str">
        <f t="shared" si="13"/>
        <v/>
      </c>
      <c r="CN10" s="19" t="str">
        <f t="shared" si="13"/>
        <v/>
      </c>
      <c r="CO10" s="19" t="str">
        <f t="shared" si="13"/>
        <v/>
      </c>
      <c r="CP10" s="19" t="str">
        <f t="shared" si="13"/>
        <v/>
      </c>
      <c r="CQ10" s="19" t="str">
        <f t="shared" si="13"/>
        <v/>
      </c>
      <c r="CR10" s="19" t="str">
        <f t="shared" si="13"/>
        <v/>
      </c>
      <c r="CS10" s="19" t="str">
        <f t="shared" si="13"/>
        <v/>
      </c>
      <c r="CT10" s="19" t="str">
        <f t="shared" si="13"/>
        <v/>
      </c>
    </row>
    <row r="11" spans="1:98" ht="15" customHeight="1" x14ac:dyDescent="0.25">
      <c r="A11" s="13"/>
      <c r="B11" s="14"/>
      <c r="C11" s="15"/>
      <c r="D11" s="15"/>
      <c r="E11" s="13"/>
      <c r="F11" s="16">
        <f t="shared" si="3"/>
        <v>0</v>
      </c>
      <c r="G11" s="17"/>
      <c r="H11" s="18" t="str">
        <f t="shared" si="4"/>
        <v/>
      </c>
      <c r="I11" s="19" t="str">
        <f t="shared" si="5"/>
        <v/>
      </c>
      <c r="J11" s="19" t="str">
        <f t="shared" si="5"/>
        <v/>
      </c>
      <c r="K11" s="19" t="str">
        <f t="shared" si="5"/>
        <v/>
      </c>
      <c r="L11" s="19" t="str">
        <f t="shared" si="5"/>
        <v/>
      </c>
      <c r="M11" s="19" t="str">
        <f t="shared" si="5"/>
        <v/>
      </c>
      <c r="N11" s="19" t="str">
        <f t="shared" si="5"/>
        <v/>
      </c>
      <c r="O11" s="19" t="str">
        <f t="shared" si="5"/>
        <v/>
      </c>
      <c r="P11" s="19" t="str">
        <f t="shared" si="5"/>
        <v/>
      </c>
      <c r="Q11" s="19" t="str">
        <f t="shared" si="5"/>
        <v/>
      </c>
      <c r="R11" s="19" t="str">
        <f t="shared" si="5"/>
        <v/>
      </c>
      <c r="S11" s="19" t="str">
        <f t="shared" si="6"/>
        <v/>
      </c>
      <c r="T11" s="19" t="str">
        <f t="shared" si="6"/>
        <v/>
      </c>
      <c r="U11" s="19" t="str">
        <f t="shared" si="6"/>
        <v/>
      </c>
      <c r="V11" s="19" t="str">
        <f t="shared" si="6"/>
        <v/>
      </c>
      <c r="W11" s="19" t="str">
        <f t="shared" si="6"/>
        <v/>
      </c>
      <c r="X11" s="19" t="str">
        <f t="shared" si="6"/>
        <v/>
      </c>
      <c r="Y11" s="19" t="str">
        <f t="shared" si="6"/>
        <v/>
      </c>
      <c r="Z11" s="19" t="str">
        <f t="shared" si="6"/>
        <v/>
      </c>
      <c r="AA11" s="19" t="str">
        <f t="shared" si="6"/>
        <v/>
      </c>
      <c r="AB11" s="19" t="str">
        <f t="shared" si="6"/>
        <v/>
      </c>
      <c r="AC11" s="19" t="str">
        <f t="shared" si="7"/>
        <v/>
      </c>
      <c r="AD11" s="19" t="str">
        <f t="shared" si="7"/>
        <v/>
      </c>
      <c r="AE11" s="19" t="str">
        <f t="shared" si="7"/>
        <v/>
      </c>
      <c r="AF11" s="19" t="str">
        <f t="shared" si="7"/>
        <v/>
      </c>
      <c r="AG11" s="19" t="str">
        <f t="shared" si="7"/>
        <v/>
      </c>
      <c r="AH11" s="19" t="str">
        <f t="shared" si="7"/>
        <v/>
      </c>
      <c r="AI11" s="19" t="str">
        <f t="shared" si="7"/>
        <v/>
      </c>
      <c r="AJ11" s="19" t="str">
        <f t="shared" si="7"/>
        <v/>
      </c>
      <c r="AK11" s="19" t="str">
        <f t="shared" si="7"/>
        <v/>
      </c>
      <c r="AL11" s="19" t="str">
        <f t="shared" si="7"/>
        <v/>
      </c>
      <c r="AM11" s="19" t="str">
        <f t="shared" si="8"/>
        <v/>
      </c>
      <c r="AN11" s="19" t="str">
        <f t="shared" si="8"/>
        <v/>
      </c>
      <c r="AO11" s="19" t="str">
        <f t="shared" si="8"/>
        <v/>
      </c>
      <c r="AP11" s="19" t="str">
        <f t="shared" si="8"/>
        <v/>
      </c>
      <c r="AQ11" s="19" t="str">
        <f t="shared" si="8"/>
        <v/>
      </c>
      <c r="AR11" s="19" t="str">
        <f t="shared" si="8"/>
        <v/>
      </c>
      <c r="AS11" s="19" t="str">
        <f t="shared" si="8"/>
        <v/>
      </c>
      <c r="AT11" s="19" t="str">
        <f t="shared" si="8"/>
        <v/>
      </c>
      <c r="AU11" s="19" t="str">
        <f t="shared" si="8"/>
        <v/>
      </c>
      <c r="AV11" s="19" t="str">
        <f t="shared" si="8"/>
        <v/>
      </c>
      <c r="AW11" s="19" t="str">
        <f t="shared" si="9"/>
        <v/>
      </c>
      <c r="AX11" s="19" t="str">
        <f t="shared" si="9"/>
        <v/>
      </c>
      <c r="AY11" s="19" t="str">
        <f t="shared" si="9"/>
        <v/>
      </c>
      <c r="AZ11" s="19" t="str">
        <f t="shared" si="9"/>
        <v/>
      </c>
      <c r="BA11" s="19" t="str">
        <f t="shared" si="9"/>
        <v/>
      </c>
      <c r="BB11" s="19" t="str">
        <f t="shared" si="9"/>
        <v/>
      </c>
      <c r="BC11" s="19" t="str">
        <f t="shared" si="9"/>
        <v/>
      </c>
      <c r="BD11" s="19" t="str">
        <f t="shared" si="9"/>
        <v/>
      </c>
      <c r="BE11" s="19" t="str">
        <f t="shared" si="9"/>
        <v/>
      </c>
      <c r="BF11" s="19" t="str">
        <f t="shared" si="9"/>
        <v/>
      </c>
      <c r="BG11" s="19" t="str">
        <f t="shared" si="10"/>
        <v/>
      </c>
      <c r="BH11" s="19" t="str">
        <f t="shared" si="10"/>
        <v/>
      </c>
      <c r="BI11" s="19" t="str">
        <f t="shared" si="10"/>
        <v/>
      </c>
      <c r="BJ11" s="19" t="str">
        <f t="shared" si="10"/>
        <v/>
      </c>
      <c r="BK11" s="19" t="str">
        <f t="shared" si="10"/>
        <v/>
      </c>
      <c r="BL11" s="19" t="str">
        <f t="shared" si="10"/>
        <v/>
      </c>
      <c r="BM11" s="19" t="str">
        <f t="shared" si="10"/>
        <v/>
      </c>
      <c r="BN11" s="19" t="str">
        <f t="shared" si="10"/>
        <v/>
      </c>
      <c r="BO11" s="19" t="str">
        <f t="shared" si="10"/>
        <v/>
      </c>
      <c r="BP11" s="19" t="str">
        <f t="shared" si="10"/>
        <v/>
      </c>
      <c r="BQ11" s="19" t="str">
        <f t="shared" si="11"/>
        <v/>
      </c>
      <c r="BR11" s="19" t="str">
        <f t="shared" si="11"/>
        <v/>
      </c>
      <c r="BS11" s="19" t="str">
        <f t="shared" si="11"/>
        <v/>
      </c>
      <c r="BT11" s="19" t="str">
        <f t="shared" si="11"/>
        <v/>
      </c>
      <c r="BU11" s="19" t="str">
        <f t="shared" si="11"/>
        <v/>
      </c>
      <c r="BV11" s="19" t="str">
        <f t="shared" si="11"/>
        <v/>
      </c>
      <c r="BW11" s="19" t="str">
        <f t="shared" si="11"/>
        <v/>
      </c>
      <c r="BX11" s="19" t="str">
        <f t="shared" si="11"/>
        <v/>
      </c>
      <c r="BY11" s="19" t="str">
        <f t="shared" si="11"/>
        <v/>
      </c>
      <c r="BZ11" s="19" t="str">
        <f t="shared" si="11"/>
        <v/>
      </c>
      <c r="CA11" s="19" t="str">
        <f t="shared" si="12"/>
        <v/>
      </c>
      <c r="CB11" s="19" t="str">
        <f t="shared" si="12"/>
        <v/>
      </c>
      <c r="CC11" s="19" t="str">
        <f t="shared" si="12"/>
        <v/>
      </c>
      <c r="CD11" s="19" t="str">
        <f t="shared" si="12"/>
        <v/>
      </c>
      <c r="CE11" s="19" t="str">
        <f t="shared" si="12"/>
        <v/>
      </c>
      <c r="CF11" s="19" t="str">
        <f t="shared" si="12"/>
        <v/>
      </c>
      <c r="CG11" s="19" t="str">
        <f t="shared" si="12"/>
        <v/>
      </c>
      <c r="CH11" s="19" t="str">
        <f t="shared" si="12"/>
        <v/>
      </c>
      <c r="CI11" s="19" t="str">
        <f t="shared" si="12"/>
        <v/>
      </c>
      <c r="CJ11" s="19" t="str">
        <f t="shared" si="12"/>
        <v/>
      </c>
      <c r="CK11" s="19" t="str">
        <f t="shared" si="13"/>
        <v/>
      </c>
      <c r="CL11" s="19" t="str">
        <f t="shared" si="13"/>
        <v/>
      </c>
      <c r="CM11" s="19" t="str">
        <f t="shared" si="13"/>
        <v/>
      </c>
      <c r="CN11" s="19" t="str">
        <f t="shared" si="13"/>
        <v/>
      </c>
      <c r="CO11" s="19" t="str">
        <f t="shared" si="13"/>
        <v/>
      </c>
      <c r="CP11" s="19" t="str">
        <f t="shared" si="13"/>
        <v/>
      </c>
      <c r="CQ11" s="19" t="str">
        <f t="shared" si="13"/>
        <v/>
      </c>
      <c r="CR11" s="19" t="str">
        <f t="shared" si="13"/>
        <v/>
      </c>
      <c r="CS11" s="19" t="str">
        <f t="shared" si="13"/>
        <v/>
      </c>
      <c r="CT11" s="19" t="str">
        <f t="shared" si="13"/>
        <v/>
      </c>
    </row>
    <row r="12" spans="1:98" ht="15" customHeight="1" x14ac:dyDescent="0.25">
      <c r="A12" s="13"/>
      <c r="B12" s="14"/>
      <c r="C12" s="15"/>
      <c r="D12" s="15"/>
      <c r="E12" s="13"/>
      <c r="F12" s="16">
        <f t="shared" si="3"/>
        <v>0</v>
      </c>
      <c r="G12" s="17"/>
      <c r="H12" s="18" t="str">
        <f t="shared" si="4"/>
        <v/>
      </c>
      <c r="I12" s="19" t="str">
        <f t="shared" si="5"/>
        <v/>
      </c>
      <c r="J12" s="19" t="str">
        <f t="shared" si="5"/>
        <v/>
      </c>
      <c r="K12" s="19" t="str">
        <f t="shared" si="5"/>
        <v/>
      </c>
      <c r="L12" s="19" t="str">
        <f t="shared" si="5"/>
        <v/>
      </c>
      <c r="M12" s="19" t="str">
        <f t="shared" si="5"/>
        <v/>
      </c>
      <c r="N12" s="19" t="str">
        <f t="shared" si="5"/>
        <v/>
      </c>
      <c r="O12" s="19" t="str">
        <f t="shared" si="5"/>
        <v/>
      </c>
      <c r="P12" s="19" t="str">
        <f t="shared" si="5"/>
        <v/>
      </c>
      <c r="Q12" s="19" t="str">
        <f t="shared" si="5"/>
        <v/>
      </c>
      <c r="R12" s="19" t="str">
        <f t="shared" si="5"/>
        <v/>
      </c>
      <c r="S12" s="19" t="str">
        <f t="shared" si="6"/>
        <v/>
      </c>
      <c r="T12" s="19" t="str">
        <f t="shared" si="6"/>
        <v/>
      </c>
      <c r="U12" s="19" t="str">
        <f t="shared" si="6"/>
        <v/>
      </c>
      <c r="V12" s="19" t="str">
        <f t="shared" si="6"/>
        <v/>
      </c>
      <c r="W12" s="19" t="str">
        <f t="shared" si="6"/>
        <v/>
      </c>
      <c r="X12" s="19" t="str">
        <f t="shared" si="6"/>
        <v/>
      </c>
      <c r="Y12" s="19" t="str">
        <f t="shared" si="6"/>
        <v/>
      </c>
      <c r="Z12" s="19" t="str">
        <f t="shared" si="6"/>
        <v/>
      </c>
      <c r="AA12" s="19" t="str">
        <f t="shared" si="6"/>
        <v/>
      </c>
      <c r="AB12" s="19" t="str">
        <f t="shared" si="6"/>
        <v/>
      </c>
      <c r="AC12" s="19" t="str">
        <f t="shared" si="7"/>
        <v/>
      </c>
      <c r="AD12" s="19" t="str">
        <f t="shared" si="7"/>
        <v/>
      </c>
      <c r="AE12" s="19" t="str">
        <f t="shared" si="7"/>
        <v/>
      </c>
      <c r="AF12" s="19" t="str">
        <f t="shared" si="7"/>
        <v/>
      </c>
      <c r="AG12" s="19" t="str">
        <f t="shared" si="7"/>
        <v/>
      </c>
      <c r="AH12" s="19" t="str">
        <f t="shared" si="7"/>
        <v/>
      </c>
      <c r="AI12" s="19" t="str">
        <f t="shared" si="7"/>
        <v/>
      </c>
      <c r="AJ12" s="19" t="str">
        <f t="shared" si="7"/>
        <v/>
      </c>
      <c r="AK12" s="19" t="str">
        <f t="shared" si="7"/>
        <v/>
      </c>
      <c r="AL12" s="19" t="str">
        <f t="shared" si="7"/>
        <v/>
      </c>
      <c r="AM12" s="19" t="str">
        <f t="shared" si="8"/>
        <v/>
      </c>
      <c r="AN12" s="19" t="str">
        <f t="shared" si="8"/>
        <v/>
      </c>
      <c r="AO12" s="19" t="str">
        <f t="shared" si="8"/>
        <v/>
      </c>
      <c r="AP12" s="19" t="str">
        <f t="shared" si="8"/>
        <v/>
      </c>
      <c r="AQ12" s="19" t="str">
        <f t="shared" si="8"/>
        <v/>
      </c>
      <c r="AR12" s="19" t="str">
        <f t="shared" si="8"/>
        <v/>
      </c>
      <c r="AS12" s="19" t="str">
        <f t="shared" si="8"/>
        <v/>
      </c>
      <c r="AT12" s="19" t="str">
        <f t="shared" si="8"/>
        <v/>
      </c>
      <c r="AU12" s="19" t="str">
        <f t="shared" si="8"/>
        <v/>
      </c>
      <c r="AV12" s="19" t="str">
        <f t="shared" si="8"/>
        <v/>
      </c>
      <c r="AW12" s="19" t="str">
        <f t="shared" si="9"/>
        <v/>
      </c>
      <c r="AX12" s="19" t="str">
        <f t="shared" si="9"/>
        <v/>
      </c>
      <c r="AY12" s="19" t="str">
        <f t="shared" si="9"/>
        <v/>
      </c>
      <c r="AZ12" s="19" t="str">
        <f t="shared" si="9"/>
        <v/>
      </c>
      <c r="BA12" s="19" t="str">
        <f t="shared" si="9"/>
        <v/>
      </c>
      <c r="BB12" s="19" t="str">
        <f t="shared" si="9"/>
        <v/>
      </c>
      <c r="BC12" s="19" t="str">
        <f t="shared" si="9"/>
        <v/>
      </c>
      <c r="BD12" s="19" t="str">
        <f t="shared" si="9"/>
        <v/>
      </c>
      <c r="BE12" s="19" t="str">
        <f t="shared" si="9"/>
        <v/>
      </c>
      <c r="BF12" s="19" t="str">
        <f t="shared" si="9"/>
        <v/>
      </c>
      <c r="BG12" s="19" t="str">
        <f t="shared" si="10"/>
        <v/>
      </c>
      <c r="BH12" s="19" t="str">
        <f t="shared" si="10"/>
        <v/>
      </c>
      <c r="BI12" s="19" t="str">
        <f t="shared" si="10"/>
        <v/>
      </c>
      <c r="BJ12" s="19" t="str">
        <f t="shared" si="10"/>
        <v/>
      </c>
      <c r="BK12" s="19" t="str">
        <f t="shared" si="10"/>
        <v/>
      </c>
      <c r="BL12" s="19" t="str">
        <f t="shared" si="10"/>
        <v/>
      </c>
      <c r="BM12" s="19" t="str">
        <f t="shared" si="10"/>
        <v/>
      </c>
      <c r="BN12" s="19" t="str">
        <f t="shared" si="10"/>
        <v/>
      </c>
      <c r="BO12" s="19" t="str">
        <f t="shared" si="10"/>
        <v/>
      </c>
      <c r="BP12" s="19" t="str">
        <f t="shared" si="10"/>
        <v/>
      </c>
      <c r="BQ12" s="19" t="str">
        <f t="shared" si="11"/>
        <v/>
      </c>
      <c r="BR12" s="19" t="str">
        <f t="shared" si="11"/>
        <v/>
      </c>
      <c r="BS12" s="19" t="str">
        <f t="shared" si="11"/>
        <v/>
      </c>
      <c r="BT12" s="19" t="str">
        <f t="shared" si="11"/>
        <v/>
      </c>
      <c r="BU12" s="19" t="str">
        <f t="shared" si="11"/>
        <v/>
      </c>
      <c r="BV12" s="19" t="str">
        <f t="shared" si="11"/>
        <v/>
      </c>
      <c r="BW12" s="19" t="str">
        <f t="shared" si="11"/>
        <v/>
      </c>
      <c r="BX12" s="19" t="str">
        <f t="shared" si="11"/>
        <v/>
      </c>
      <c r="BY12" s="19" t="str">
        <f t="shared" si="11"/>
        <v/>
      </c>
      <c r="BZ12" s="19" t="str">
        <f t="shared" si="11"/>
        <v/>
      </c>
      <c r="CA12" s="19" t="str">
        <f t="shared" si="12"/>
        <v/>
      </c>
      <c r="CB12" s="19" t="str">
        <f t="shared" si="12"/>
        <v/>
      </c>
      <c r="CC12" s="19" t="str">
        <f t="shared" si="12"/>
        <v/>
      </c>
      <c r="CD12" s="19" t="str">
        <f t="shared" si="12"/>
        <v/>
      </c>
      <c r="CE12" s="19" t="str">
        <f t="shared" si="12"/>
        <v/>
      </c>
      <c r="CF12" s="19" t="str">
        <f t="shared" si="12"/>
        <v/>
      </c>
      <c r="CG12" s="19" t="str">
        <f t="shared" si="12"/>
        <v/>
      </c>
      <c r="CH12" s="19" t="str">
        <f t="shared" si="12"/>
        <v/>
      </c>
      <c r="CI12" s="19" t="str">
        <f t="shared" si="12"/>
        <v/>
      </c>
      <c r="CJ12" s="19" t="str">
        <f t="shared" si="12"/>
        <v/>
      </c>
      <c r="CK12" s="19" t="str">
        <f t="shared" si="13"/>
        <v/>
      </c>
      <c r="CL12" s="19" t="str">
        <f t="shared" si="13"/>
        <v/>
      </c>
      <c r="CM12" s="19" t="str">
        <f t="shared" si="13"/>
        <v/>
      </c>
      <c r="CN12" s="19" t="str">
        <f t="shared" si="13"/>
        <v/>
      </c>
      <c r="CO12" s="19" t="str">
        <f t="shared" si="13"/>
        <v/>
      </c>
      <c r="CP12" s="19" t="str">
        <f t="shared" si="13"/>
        <v/>
      </c>
      <c r="CQ12" s="19" t="str">
        <f t="shared" si="13"/>
        <v/>
      </c>
      <c r="CR12" s="19" t="str">
        <f t="shared" si="13"/>
        <v/>
      </c>
      <c r="CS12" s="19" t="str">
        <f t="shared" si="13"/>
        <v/>
      </c>
      <c r="CT12" s="19" t="str">
        <f t="shared" si="13"/>
        <v/>
      </c>
    </row>
    <row r="13" spans="1:98" ht="15" customHeight="1" x14ac:dyDescent="0.25">
      <c r="A13" s="13"/>
      <c r="B13" s="14"/>
      <c r="C13" s="15"/>
      <c r="D13" s="15"/>
      <c r="E13" s="13"/>
      <c r="F13" s="16">
        <f t="shared" si="3"/>
        <v>0</v>
      </c>
      <c r="G13" s="17"/>
      <c r="H13" s="18" t="str">
        <f t="shared" si="4"/>
        <v/>
      </c>
      <c r="I13" s="19" t="str">
        <f t="shared" si="5"/>
        <v/>
      </c>
      <c r="J13" s="19" t="str">
        <f t="shared" si="5"/>
        <v/>
      </c>
      <c r="K13" s="19" t="str">
        <f t="shared" si="5"/>
        <v/>
      </c>
      <c r="L13" s="19" t="str">
        <f t="shared" si="5"/>
        <v/>
      </c>
      <c r="M13" s="19" t="str">
        <f t="shared" si="5"/>
        <v/>
      </c>
      <c r="N13" s="19" t="str">
        <f t="shared" si="5"/>
        <v/>
      </c>
      <c r="O13" s="19" t="str">
        <f t="shared" si="5"/>
        <v/>
      </c>
      <c r="P13" s="19" t="str">
        <f t="shared" si="5"/>
        <v/>
      </c>
      <c r="Q13" s="19" t="str">
        <f t="shared" si="5"/>
        <v/>
      </c>
      <c r="R13" s="19" t="str">
        <f t="shared" si="5"/>
        <v/>
      </c>
      <c r="S13" s="19" t="str">
        <f t="shared" si="6"/>
        <v/>
      </c>
      <c r="T13" s="19" t="str">
        <f t="shared" si="6"/>
        <v/>
      </c>
      <c r="U13" s="19" t="str">
        <f t="shared" si="6"/>
        <v/>
      </c>
      <c r="V13" s="19" t="str">
        <f t="shared" si="6"/>
        <v/>
      </c>
      <c r="W13" s="19" t="str">
        <f t="shared" si="6"/>
        <v/>
      </c>
      <c r="X13" s="19" t="str">
        <f t="shared" si="6"/>
        <v/>
      </c>
      <c r="Y13" s="19" t="str">
        <f t="shared" si="6"/>
        <v/>
      </c>
      <c r="Z13" s="19" t="str">
        <f t="shared" si="6"/>
        <v/>
      </c>
      <c r="AA13" s="19" t="str">
        <f t="shared" si="6"/>
        <v/>
      </c>
      <c r="AB13" s="19" t="str">
        <f t="shared" si="6"/>
        <v/>
      </c>
      <c r="AC13" s="19" t="str">
        <f t="shared" si="7"/>
        <v/>
      </c>
      <c r="AD13" s="19" t="str">
        <f t="shared" si="7"/>
        <v/>
      </c>
      <c r="AE13" s="19" t="str">
        <f t="shared" si="7"/>
        <v/>
      </c>
      <c r="AF13" s="19" t="str">
        <f t="shared" si="7"/>
        <v/>
      </c>
      <c r="AG13" s="19" t="str">
        <f t="shared" si="7"/>
        <v/>
      </c>
      <c r="AH13" s="19" t="str">
        <f t="shared" si="7"/>
        <v/>
      </c>
      <c r="AI13" s="19" t="str">
        <f t="shared" si="7"/>
        <v/>
      </c>
      <c r="AJ13" s="19" t="str">
        <f t="shared" si="7"/>
        <v/>
      </c>
      <c r="AK13" s="19" t="str">
        <f t="shared" si="7"/>
        <v/>
      </c>
      <c r="AL13" s="19" t="str">
        <f t="shared" si="7"/>
        <v/>
      </c>
      <c r="AM13" s="19" t="str">
        <f t="shared" si="8"/>
        <v/>
      </c>
      <c r="AN13" s="19" t="str">
        <f t="shared" si="8"/>
        <v/>
      </c>
      <c r="AO13" s="19" t="str">
        <f t="shared" si="8"/>
        <v/>
      </c>
      <c r="AP13" s="19" t="str">
        <f t="shared" si="8"/>
        <v/>
      </c>
      <c r="AQ13" s="19" t="str">
        <f t="shared" si="8"/>
        <v/>
      </c>
      <c r="AR13" s="19" t="str">
        <f t="shared" si="8"/>
        <v/>
      </c>
      <c r="AS13" s="19" t="str">
        <f t="shared" si="8"/>
        <v/>
      </c>
      <c r="AT13" s="19" t="str">
        <f t="shared" si="8"/>
        <v/>
      </c>
      <c r="AU13" s="19" t="str">
        <f t="shared" si="8"/>
        <v/>
      </c>
      <c r="AV13" s="19" t="str">
        <f t="shared" si="8"/>
        <v/>
      </c>
      <c r="AW13" s="19" t="str">
        <f t="shared" si="9"/>
        <v/>
      </c>
      <c r="AX13" s="19" t="str">
        <f t="shared" si="9"/>
        <v/>
      </c>
      <c r="AY13" s="19" t="str">
        <f t="shared" si="9"/>
        <v/>
      </c>
      <c r="AZ13" s="19" t="str">
        <f t="shared" si="9"/>
        <v/>
      </c>
      <c r="BA13" s="19" t="str">
        <f t="shared" si="9"/>
        <v/>
      </c>
      <c r="BB13" s="19" t="str">
        <f t="shared" si="9"/>
        <v/>
      </c>
      <c r="BC13" s="19" t="str">
        <f t="shared" si="9"/>
        <v/>
      </c>
      <c r="BD13" s="19" t="str">
        <f t="shared" si="9"/>
        <v/>
      </c>
      <c r="BE13" s="19" t="str">
        <f t="shared" si="9"/>
        <v/>
      </c>
      <c r="BF13" s="19" t="str">
        <f t="shared" si="9"/>
        <v/>
      </c>
      <c r="BG13" s="19" t="str">
        <f t="shared" si="10"/>
        <v/>
      </c>
      <c r="BH13" s="19" t="str">
        <f t="shared" si="10"/>
        <v/>
      </c>
      <c r="BI13" s="19" t="str">
        <f t="shared" si="10"/>
        <v/>
      </c>
      <c r="BJ13" s="19" t="str">
        <f t="shared" si="10"/>
        <v/>
      </c>
      <c r="BK13" s="19" t="str">
        <f t="shared" si="10"/>
        <v/>
      </c>
      <c r="BL13" s="19" t="str">
        <f t="shared" si="10"/>
        <v/>
      </c>
      <c r="BM13" s="19" t="str">
        <f t="shared" si="10"/>
        <v/>
      </c>
      <c r="BN13" s="19" t="str">
        <f t="shared" si="10"/>
        <v/>
      </c>
      <c r="BO13" s="19" t="str">
        <f t="shared" si="10"/>
        <v/>
      </c>
      <c r="BP13" s="19" t="str">
        <f t="shared" si="10"/>
        <v/>
      </c>
      <c r="BQ13" s="19" t="str">
        <f t="shared" si="11"/>
        <v/>
      </c>
      <c r="BR13" s="19" t="str">
        <f t="shared" si="11"/>
        <v/>
      </c>
      <c r="BS13" s="19" t="str">
        <f t="shared" si="11"/>
        <v/>
      </c>
      <c r="BT13" s="19" t="str">
        <f t="shared" si="11"/>
        <v/>
      </c>
      <c r="BU13" s="19" t="str">
        <f t="shared" si="11"/>
        <v/>
      </c>
      <c r="BV13" s="19" t="str">
        <f t="shared" si="11"/>
        <v/>
      </c>
      <c r="BW13" s="19" t="str">
        <f t="shared" si="11"/>
        <v/>
      </c>
      <c r="BX13" s="19" t="str">
        <f t="shared" si="11"/>
        <v/>
      </c>
      <c r="BY13" s="19" t="str">
        <f t="shared" si="11"/>
        <v/>
      </c>
      <c r="BZ13" s="19" t="str">
        <f t="shared" si="11"/>
        <v/>
      </c>
      <c r="CA13" s="19" t="str">
        <f t="shared" si="12"/>
        <v/>
      </c>
      <c r="CB13" s="19" t="str">
        <f t="shared" si="12"/>
        <v/>
      </c>
      <c r="CC13" s="19" t="str">
        <f t="shared" si="12"/>
        <v/>
      </c>
      <c r="CD13" s="19" t="str">
        <f t="shared" si="12"/>
        <v/>
      </c>
      <c r="CE13" s="19" t="str">
        <f t="shared" si="12"/>
        <v/>
      </c>
      <c r="CF13" s="19" t="str">
        <f t="shared" si="12"/>
        <v/>
      </c>
      <c r="CG13" s="19" t="str">
        <f t="shared" si="12"/>
        <v/>
      </c>
      <c r="CH13" s="19" t="str">
        <f t="shared" si="12"/>
        <v/>
      </c>
      <c r="CI13" s="19" t="str">
        <f t="shared" si="12"/>
        <v/>
      </c>
      <c r="CJ13" s="19" t="str">
        <f t="shared" si="12"/>
        <v/>
      </c>
      <c r="CK13" s="19" t="str">
        <f t="shared" si="13"/>
        <v/>
      </c>
      <c r="CL13" s="19" t="str">
        <f t="shared" si="13"/>
        <v/>
      </c>
      <c r="CM13" s="19" t="str">
        <f t="shared" si="13"/>
        <v/>
      </c>
      <c r="CN13" s="19" t="str">
        <f t="shared" si="13"/>
        <v/>
      </c>
      <c r="CO13" s="19" t="str">
        <f t="shared" si="13"/>
        <v/>
      </c>
      <c r="CP13" s="19" t="str">
        <f t="shared" si="13"/>
        <v/>
      </c>
      <c r="CQ13" s="19" t="str">
        <f t="shared" si="13"/>
        <v/>
      </c>
      <c r="CR13" s="19" t="str">
        <f t="shared" si="13"/>
        <v/>
      </c>
      <c r="CS13" s="19" t="str">
        <f t="shared" si="13"/>
        <v/>
      </c>
      <c r="CT13" s="19" t="str">
        <f t="shared" si="13"/>
        <v/>
      </c>
    </row>
    <row r="14" spans="1:98" ht="15" customHeight="1" x14ac:dyDescent="0.25">
      <c r="A14" s="13"/>
      <c r="B14" s="14"/>
      <c r="C14" s="15"/>
      <c r="D14" s="15"/>
      <c r="E14" s="13"/>
      <c r="F14" s="16">
        <f t="shared" si="3"/>
        <v>0</v>
      </c>
      <c r="G14" s="17"/>
      <c r="H14" s="18" t="str">
        <f t="shared" si="4"/>
        <v/>
      </c>
      <c r="I14" s="19" t="str">
        <f t="shared" si="5"/>
        <v/>
      </c>
      <c r="J14" s="19" t="str">
        <f t="shared" si="5"/>
        <v/>
      </c>
      <c r="K14" s="19" t="str">
        <f t="shared" si="5"/>
        <v/>
      </c>
      <c r="L14" s="19" t="str">
        <f t="shared" si="5"/>
        <v/>
      </c>
      <c r="M14" s="19" t="str">
        <f t="shared" si="5"/>
        <v/>
      </c>
      <c r="N14" s="19" t="str">
        <f t="shared" si="5"/>
        <v/>
      </c>
      <c r="O14" s="19" t="str">
        <f t="shared" si="5"/>
        <v/>
      </c>
      <c r="P14" s="19" t="str">
        <f t="shared" si="5"/>
        <v/>
      </c>
      <c r="Q14" s="19" t="str">
        <f t="shared" si="5"/>
        <v/>
      </c>
      <c r="R14" s="19" t="str">
        <f t="shared" si="5"/>
        <v/>
      </c>
      <c r="S14" s="19" t="str">
        <f t="shared" si="6"/>
        <v/>
      </c>
      <c r="T14" s="19" t="str">
        <f t="shared" si="6"/>
        <v/>
      </c>
      <c r="U14" s="19" t="str">
        <f t="shared" si="6"/>
        <v/>
      </c>
      <c r="V14" s="19" t="str">
        <f t="shared" si="6"/>
        <v/>
      </c>
      <c r="W14" s="19" t="str">
        <f t="shared" si="6"/>
        <v/>
      </c>
      <c r="X14" s="19" t="str">
        <f t="shared" si="6"/>
        <v/>
      </c>
      <c r="Y14" s="19" t="str">
        <f t="shared" si="6"/>
        <v/>
      </c>
      <c r="Z14" s="19" t="str">
        <f t="shared" si="6"/>
        <v/>
      </c>
      <c r="AA14" s="19" t="str">
        <f t="shared" si="6"/>
        <v/>
      </c>
      <c r="AB14" s="19" t="str">
        <f t="shared" si="6"/>
        <v/>
      </c>
      <c r="AC14" s="19" t="str">
        <f t="shared" si="7"/>
        <v/>
      </c>
      <c r="AD14" s="19" t="str">
        <f t="shared" si="7"/>
        <v/>
      </c>
      <c r="AE14" s="19" t="str">
        <f t="shared" si="7"/>
        <v/>
      </c>
      <c r="AF14" s="19" t="str">
        <f t="shared" si="7"/>
        <v/>
      </c>
      <c r="AG14" s="19" t="str">
        <f t="shared" si="7"/>
        <v/>
      </c>
      <c r="AH14" s="19" t="str">
        <f t="shared" si="7"/>
        <v/>
      </c>
      <c r="AI14" s="19" t="str">
        <f t="shared" si="7"/>
        <v/>
      </c>
      <c r="AJ14" s="19" t="str">
        <f t="shared" si="7"/>
        <v/>
      </c>
      <c r="AK14" s="19" t="str">
        <f t="shared" si="7"/>
        <v/>
      </c>
      <c r="AL14" s="19" t="str">
        <f t="shared" si="7"/>
        <v/>
      </c>
      <c r="AM14" s="19" t="str">
        <f t="shared" si="8"/>
        <v/>
      </c>
      <c r="AN14" s="19" t="str">
        <f t="shared" si="8"/>
        <v/>
      </c>
      <c r="AO14" s="19" t="str">
        <f t="shared" si="8"/>
        <v/>
      </c>
      <c r="AP14" s="19" t="str">
        <f t="shared" si="8"/>
        <v/>
      </c>
      <c r="AQ14" s="19" t="str">
        <f t="shared" si="8"/>
        <v/>
      </c>
      <c r="AR14" s="19" t="str">
        <f t="shared" si="8"/>
        <v/>
      </c>
      <c r="AS14" s="19" t="str">
        <f t="shared" si="8"/>
        <v/>
      </c>
      <c r="AT14" s="19" t="str">
        <f t="shared" si="8"/>
        <v/>
      </c>
      <c r="AU14" s="19" t="str">
        <f t="shared" si="8"/>
        <v/>
      </c>
      <c r="AV14" s="19" t="str">
        <f t="shared" si="8"/>
        <v/>
      </c>
      <c r="AW14" s="19" t="str">
        <f t="shared" si="9"/>
        <v/>
      </c>
      <c r="AX14" s="19" t="str">
        <f t="shared" si="9"/>
        <v/>
      </c>
      <c r="AY14" s="19" t="str">
        <f t="shared" si="9"/>
        <v/>
      </c>
      <c r="AZ14" s="19" t="str">
        <f t="shared" si="9"/>
        <v/>
      </c>
      <c r="BA14" s="19" t="str">
        <f t="shared" si="9"/>
        <v/>
      </c>
      <c r="BB14" s="19" t="str">
        <f t="shared" si="9"/>
        <v/>
      </c>
      <c r="BC14" s="19" t="str">
        <f t="shared" si="9"/>
        <v/>
      </c>
      <c r="BD14" s="19" t="str">
        <f t="shared" si="9"/>
        <v/>
      </c>
      <c r="BE14" s="19" t="str">
        <f t="shared" si="9"/>
        <v/>
      </c>
      <c r="BF14" s="19" t="str">
        <f t="shared" si="9"/>
        <v/>
      </c>
      <c r="BG14" s="19" t="str">
        <f t="shared" si="10"/>
        <v/>
      </c>
      <c r="BH14" s="19" t="str">
        <f t="shared" si="10"/>
        <v/>
      </c>
      <c r="BI14" s="19" t="str">
        <f t="shared" si="10"/>
        <v/>
      </c>
      <c r="BJ14" s="19" t="str">
        <f t="shared" si="10"/>
        <v/>
      </c>
      <c r="BK14" s="19" t="str">
        <f t="shared" si="10"/>
        <v/>
      </c>
      <c r="BL14" s="19" t="str">
        <f t="shared" si="10"/>
        <v/>
      </c>
      <c r="BM14" s="19" t="str">
        <f t="shared" si="10"/>
        <v/>
      </c>
      <c r="BN14" s="19" t="str">
        <f t="shared" si="10"/>
        <v/>
      </c>
      <c r="BO14" s="19" t="str">
        <f t="shared" si="10"/>
        <v/>
      </c>
      <c r="BP14" s="19" t="str">
        <f t="shared" si="10"/>
        <v/>
      </c>
      <c r="BQ14" s="19" t="str">
        <f t="shared" si="11"/>
        <v/>
      </c>
      <c r="BR14" s="19" t="str">
        <f t="shared" si="11"/>
        <v/>
      </c>
      <c r="BS14" s="19" t="str">
        <f t="shared" si="11"/>
        <v/>
      </c>
      <c r="BT14" s="19" t="str">
        <f t="shared" si="11"/>
        <v/>
      </c>
      <c r="BU14" s="19" t="str">
        <f t="shared" si="11"/>
        <v/>
      </c>
      <c r="BV14" s="19" t="str">
        <f t="shared" si="11"/>
        <v/>
      </c>
      <c r="BW14" s="19" t="str">
        <f t="shared" si="11"/>
        <v/>
      </c>
      <c r="BX14" s="19" t="str">
        <f t="shared" si="11"/>
        <v/>
      </c>
      <c r="BY14" s="19" t="str">
        <f t="shared" si="11"/>
        <v/>
      </c>
      <c r="BZ14" s="19" t="str">
        <f t="shared" si="11"/>
        <v/>
      </c>
      <c r="CA14" s="19" t="str">
        <f t="shared" si="12"/>
        <v/>
      </c>
      <c r="CB14" s="19" t="str">
        <f t="shared" si="12"/>
        <v/>
      </c>
      <c r="CC14" s="19" t="str">
        <f t="shared" si="12"/>
        <v/>
      </c>
      <c r="CD14" s="19" t="str">
        <f t="shared" si="12"/>
        <v/>
      </c>
      <c r="CE14" s="19" t="str">
        <f t="shared" si="12"/>
        <v/>
      </c>
      <c r="CF14" s="19" t="str">
        <f t="shared" si="12"/>
        <v/>
      </c>
      <c r="CG14" s="19" t="str">
        <f t="shared" si="12"/>
        <v/>
      </c>
      <c r="CH14" s="19" t="str">
        <f t="shared" si="12"/>
        <v/>
      </c>
      <c r="CI14" s="19" t="str">
        <f t="shared" si="12"/>
        <v/>
      </c>
      <c r="CJ14" s="19" t="str">
        <f t="shared" si="12"/>
        <v/>
      </c>
      <c r="CK14" s="19" t="str">
        <f t="shared" si="13"/>
        <v/>
      </c>
      <c r="CL14" s="19" t="str">
        <f t="shared" si="13"/>
        <v/>
      </c>
      <c r="CM14" s="19" t="str">
        <f t="shared" si="13"/>
        <v/>
      </c>
      <c r="CN14" s="19" t="str">
        <f t="shared" si="13"/>
        <v/>
      </c>
      <c r="CO14" s="19" t="str">
        <f t="shared" si="13"/>
        <v/>
      </c>
      <c r="CP14" s="19" t="str">
        <f t="shared" si="13"/>
        <v/>
      </c>
      <c r="CQ14" s="19" t="str">
        <f t="shared" si="13"/>
        <v/>
      </c>
      <c r="CR14" s="19" t="str">
        <f t="shared" si="13"/>
        <v/>
      </c>
      <c r="CS14" s="19" t="str">
        <f t="shared" si="13"/>
        <v/>
      </c>
      <c r="CT14" s="19" t="str">
        <f t="shared" si="13"/>
        <v/>
      </c>
    </row>
    <row r="15" spans="1:98" ht="15" customHeight="1" x14ac:dyDescent="0.25">
      <c r="A15" s="13"/>
      <c r="B15" s="14"/>
      <c r="C15" s="15"/>
      <c r="D15" s="15"/>
      <c r="E15" s="13"/>
      <c r="F15" s="16">
        <f t="shared" si="3"/>
        <v>0</v>
      </c>
      <c r="G15" s="17"/>
      <c r="H15" s="18" t="str">
        <f t="shared" si="4"/>
        <v/>
      </c>
      <c r="I15" s="19" t="str">
        <f t="shared" si="5"/>
        <v/>
      </c>
      <c r="J15" s="19" t="str">
        <f t="shared" si="5"/>
        <v/>
      </c>
      <c r="K15" s="19" t="str">
        <f t="shared" si="5"/>
        <v/>
      </c>
      <c r="L15" s="19" t="str">
        <f t="shared" si="5"/>
        <v/>
      </c>
      <c r="M15" s="19" t="str">
        <f t="shared" si="5"/>
        <v/>
      </c>
      <c r="N15" s="19" t="str">
        <f t="shared" si="5"/>
        <v/>
      </c>
      <c r="O15" s="19" t="str">
        <f t="shared" si="5"/>
        <v/>
      </c>
      <c r="P15" s="19" t="str">
        <f t="shared" si="5"/>
        <v/>
      </c>
      <c r="Q15" s="19" t="str">
        <f t="shared" si="5"/>
        <v/>
      </c>
      <c r="R15" s="19" t="str">
        <f t="shared" si="5"/>
        <v/>
      </c>
      <c r="S15" s="19" t="str">
        <f t="shared" si="6"/>
        <v/>
      </c>
      <c r="T15" s="19" t="str">
        <f t="shared" si="6"/>
        <v/>
      </c>
      <c r="U15" s="19" t="str">
        <f t="shared" si="6"/>
        <v/>
      </c>
      <c r="V15" s="19" t="str">
        <f t="shared" si="6"/>
        <v/>
      </c>
      <c r="W15" s="19" t="str">
        <f t="shared" si="6"/>
        <v/>
      </c>
      <c r="X15" s="19" t="str">
        <f t="shared" si="6"/>
        <v/>
      </c>
      <c r="Y15" s="19" t="str">
        <f t="shared" si="6"/>
        <v/>
      </c>
      <c r="Z15" s="19" t="str">
        <f t="shared" si="6"/>
        <v/>
      </c>
      <c r="AA15" s="19" t="str">
        <f t="shared" si="6"/>
        <v/>
      </c>
      <c r="AB15" s="19" t="str">
        <f t="shared" si="6"/>
        <v/>
      </c>
      <c r="AC15" s="19" t="str">
        <f t="shared" si="7"/>
        <v/>
      </c>
      <c r="AD15" s="19" t="str">
        <f t="shared" si="7"/>
        <v/>
      </c>
      <c r="AE15" s="19" t="str">
        <f t="shared" si="7"/>
        <v/>
      </c>
      <c r="AF15" s="19" t="str">
        <f t="shared" si="7"/>
        <v/>
      </c>
      <c r="AG15" s="19" t="str">
        <f t="shared" si="7"/>
        <v/>
      </c>
      <c r="AH15" s="19" t="str">
        <f t="shared" si="7"/>
        <v/>
      </c>
      <c r="AI15" s="19" t="str">
        <f t="shared" si="7"/>
        <v/>
      </c>
      <c r="AJ15" s="19" t="str">
        <f t="shared" si="7"/>
        <v/>
      </c>
      <c r="AK15" s="19" t="str">
        <f t="shared" si="7"/>
        <v/>
      </c>
      <c r="AL15" s="19" t="str">
        <f t="shared" si="7"/>
        <v/>
      </c>
      <c r="AM15" s="19" t="str">
        <f t="shared" si="8"/>
        <v/>
      </c>
      <c r="AN15" s="19" t="str">
        <f t="shared" si="8"/>
        <v/>
      </c>
      <c r="AO15" s="19" t="str">
        <f t="shared" si="8"/>
        <v/>
      </c>
      <c r="AP15" s="19" t="str">
        <f t="shared" si="8"/>
        <v/>
      </c>
      <c r="AQ15" s="19" t="str">
        <f t="shared" si="8"/>
        <v/>
      </c>
      <c r="AR15" s="19" t="str">
        <f t="shared" si="8"/>
        <v/>
      </c>
      <c r="AS15" s="19" t="str">
        <f t="shared" si="8"/>
        <v/>
      </c>
      <c r="AT15" s="19" t="str">
        <f t="shared" si="8"/>
        <v/>
      </c>
      <c r="AU15" s="19" t="str">
        <f t="shared" si="8"/>
        <v/>
      </c>
      <c r="AV15" s="19" t="str">
        <f t="shared" si="8"/>
        <v/>
      </c>
      <c r="AW15" s="19" t="str">
        <f t="shared" si="9"/>
        <v/>
      </c>
      <c r="AX15" s="19" t="str">
        <f t="shared" si="9"/>
        <v/>
      </c>
      <c r="AY15" s="19" t="str">
        <f t="shared" si="9"/>
        <v/>
      </c>
      <c r="AZ15" s="19" t="str">
        <f t="shared" si="9"/>
        <v/>
      </c>
      <c r="BA15" s="19" t="str">
        <f t="shared" si="9"/>
        <v/>
      </c>
      <c r="BB15" s="19" t="str">
        <f t="shared" si="9"/>
        <v/>
      </c>
      <c r="BC15" s="19" t="str">
        <f t="shared" si="9"/>
        <v/>
      </c>
      <c r="BD15" s="19" t="str">
        <f t="shared" si="9"/>
        <v/>
      </c>
      <c r="BE15" s="19" t="str">
        <f t="shared" si="9"/>
        <v/>
      </c>
      <c r="BF15" s="19" t="str">
        <f t="shared" si="9"/>
        <v/>
      </c>
      <c r="BG15" s="19" t="str">
        <f t="shared" si="10"/>
        <v/>
      </c>
      <c r="BH15" s="19" t="str">
        <f t="shared" si="10"/>
        <v/>
      </c>
      <c r="BI15" s="19" t="str">
        <f t="shared" si="10"/>
        <v/>
      </c>
      <c r="BJ15" s="19" t="str">
        <f t="shared" si="10"/>
        <v/>
      </c>
      <c r="BK15" s="19" t="str">
        <f t="shared" si="10"/>
        <v/>
      </c>
      <c r="BL15" s="19" t="str">
        <f t="shared" si="10"/>
        <v/>
      </c>
      <c r="BM15" s="19" t="str">
        <f t="shared" si="10"/>
        <v/>
      </c>
      <c r="BN15" s="19" t="str">
        <f t="shared" si="10"/>
        <v/>
      </c>
      <c r="BO15" s="19" t="str">
        <f t="shared" si="10"/>
        <v/>
      </c>
      <c r="BP15" s="19" t="str">
        <f t="shared" si="10"/>
        <v/>
      </c>
      <c r="BQ15" s="19" t="str">
        <f t="shared" si="11"/>
        <v/>
      </c>
      <c r="BR15" s="19" t="str">
        <f t="shared" si="11"/>
        <v/>
      </c>
      <c r="BS15" s="19" t="str">
        <f t="shared" si="11"/>
        <v/>
      </c>
      <c r="BT15" s="19" t="str">
        <f t="shared" si="11"/>
        <v/>
      </c>
      <c r="BU15" s="19" t="str">
        <f t="shared" si="11"/>
        <v/>
      </c>
      <c r="BV15" s="19" t="str">
        <f t="shared" si="11"/>
        <v/>
      </c>
      <c r="BW15" s="19" t="str">
        <f t="shared" si="11"/>
        <v/>
      </c>
      <c r="BX15" s="19" t="str">
        <f t="shared" si="11"/>
        <v/>
      </c>
      <c r="BY15" s="19" t="str">
        <f t="shared" si="11"/>
        <v/>
      </c>
      <c r="BZ15" s="19" t="str">
        <f t="shared" si="11"/>
        <v/>
      </c>
      <c r="CA15" s="19" t="str">
        <f t="shared" si="12"/>
        <v/>
      </c>
      <c r="CB15" s="19" t="str">
        <f t="shared" si="12"/>
        <v/>
      </c>
      <c r="CC15" s="19" t="str">
        <f t="shared" si="12"/>
        <v/>
      </c>
      <c r="CD15" s="19" t="str">
        <f t="shared" si="12"/>
        <v/>
      </c>
      <c r="CE15" s="19" t="str">
        <f t="shared" si="12"/>
        <v/>
      </c>
      <c r="CF15" s="19" t="str">
        <f t="shared" si="12"/>
        <v/>
      </c>
      <c r="CG15" s="19" t="str">
        <f t="shared" si="12"/>
        <v/>
      </c>
      <c r="CH15" s="19" t="str">
        <f t="shared" si="12"/>
        <v/>
      </c>
      <c r="CI15" s="19" t="str">
        <f t="shared" si="12"/>
        <v/>
      </c>
      <c r="CJ15" s="19" t="str">
        <f t="shared" si="12"/>
        <v/>
      </c>
      <c r="CK15" s="19" t="str">
        <f t="shared" si="13"/>
        <v/>
      </c>
      <c r="CL15" s="19" t="str">
        <f t="shared" si="13"/>
        <v/>
      </c>
      <c r="CM15" s="19" t="str">
        <f t="shared" si="13"/>
        <v/>
      </c>
      <c r="CN15" s="19" t="str">
        <f t="shared" si="13"/>
        <v/>
      </c>
      <c r="CO15" s="19" t="str">
        <f t="shared" si="13"/>
        <v/>
      </c>
      <c r="CP15" s="19" t="str">
        <f t="shared" si="13"/>
        <v/>
      </c>
      <c r="CQ15" s="19" t="str">
        <f t="shared" si="13"/>
        <v/>
      </c>
      <c r="CR15" s="19" t="str">
        <f t="shared" si="13"/>
        <v/>
      </c>
      <c r="CS15" s="19" t="str">
        <f t="shared" si="13"/>
        <v/>
      </c>
      <c r="CT15" s="19" t="str">
        <f t="shared" si="13"/>
        <v/>
      </c>
    </row>
    <row r="16" spans="1:98" ht="15" customHeight="1" x14ac:dyDescent="0.25">
      <c r="A16" s="13"/>
      <c r="B16" s="14"/>
      <c r="C16" s="15"/>
      <c r="D16" s="15"/>
      <c r="E16" s="13"/>
      <c r="F16" s="16">
        <f t="shared" si="3"/>
        <v>0</v>
      </c>
      <c r="G16" s="17"/>
      <c r="H16" s="18" t="str">
        <f t="shared" si="4"/>
        <v/>
      </c>
      <c r="I16" s="19" t="str">
        <f t="shared" si="5"/>
        <v/>
      </c>
      <c r="J16" s="19" t="str">
        <f t="shared" si="5"/>
        <v/>
      </c>
      <c r="K16" s="19" t="str">
        <f t="shared" si="5"/>
        <v/>
      </c>
      <c r="L16" s="19" t="str">
        <f t="shared" si="5"/>
        <v/>
      </c>
      <c r="M16" s="19" t="str">
        <f t="shared" si="5"/>
        <v/>
      </c>
      <c r="N16" s="19" t="str">
        <f t="shared" si="5"/>
        <v/>
      </c>
      <c r="O16" s="19" t="str">
        <f t="shared" si="5"/>
        <v/>
      </c>
      <c r="P16" s="19" t="str">
        <f t="shared" si="5"/>
        <v/>
      </c>
      <c r="Q16" s="19" t="str">
        <f t="shared" si="5"/>
        <v/>
      </c>
      <c r="R16" s="19" t="str">
        <f t="shared" si="5"/>
        <v/>
      </c>
      <c r="S16" s="19" t="str">
        <f t="shared" si="6"/>
        <v/>
      </c>
      <c r="T16" s="19" t="str">
        <f t="shared" si="6"/>
        <v/>
      </c>
      <c r="U16" s="19" t="str">
        <f t="shared" si="6"/>
        <v/>
      </c>
      <c r="V16" s="19" t="str">
        <f t="shared" si="6"/>
        <v/>
      </c>
      <c r="W16" s="19" t="str">
        <f t="shared" si="6"/>
        <v/>
      </c>
      <c r="X16" s="19" t="str">
        <f t="shared" si="6"/>
        <v/>
      </c>
      <c r="Y16" s="19" t="str">
        <f t="shared" si="6"/>
        <v/>
      </c>
      <c r="Z16" s="19" t="str">
        <f t="shared" si="6"/>
        <v/>
      </c>
      <c r="AA16" s="19" t="str">
        <f t="shared" si="6"/>
        <v/>
      </c>
      <c r="AB16" s="19" t="str">
        <f t="shared" si="6"/>
        <v/>
      </c>
      <c r="AC16" s="19" t="str">
        <f t="shared" si="7"/>
        <v/>
      </c>
      <c r="AD16" s="19" t="str">
        <f t="shared" si="7"/>
        <v/>
      </c>
      <c r="AE16" s="19" t="str">
        <f t="shared" si="7"/>
        <v/>
      </c>
      <c r="AF16" s="19" t="str">
        <f t="shared" si="7"/>
        <v/>
      </c>
      <c r="AG16" s="19" t="str">
        <f t="shared" si="7"/>
        <v/>
      </c>
      <c r="AH16" s="19" t="str">
        <f t="shared" si="7"/>
        <v/>
      </c>
      <c r="AI16" s="19" t="str">
        <f t="shared" si="7"/>
        <v/>
      </c>
      <c r="AJ16" s="19" t="str">
        <f t="shared" si="7"/>
        <v/>
      </c>
      <c r="AK16" s="19" t="str">
        <f t="shared" si="7"/>
        <v/>
      </c>
      <c r="AL16" s="19" t="str">
        <f t="shared" si="7"/>
        <v/>
      </c>
      <c r="AM16" s="19" t="str">
        <f t="shared" si="8"/>
        <v/>
      </c>
      <c r="AN16" s="19" t="str">
        <f t="shared" si="8"/>
        <v/>
      </c>
      <c r="AO16" s="19" t="str">
        <f t="shared" si="8"/>
        <v/>
      </c>
      <c r="AP16" s="19" t="str">
        <f t="shared" si="8"/>
        <v/>
      </c>
      <c r="AQ16" s="19" t="str">
        <f t="shared" si="8"/>
        <v/>
      </c>
      <c r="AR16" s="19" t="str">
        <f t="shared" si="8"/>
        <v/>
      </c>
      <c r="AS16" s="19" t="str">
        <f t="shared" si="8"/>
        <v/>
      </c>
      <c r="AT16" s="19" t="str">
        <f t="shared" si="8"/>
        <v/>
      </c>
      <c r="AU16" s="19" t="str">
        <f t="shared" si="8"/>
        <v/>
      </c>
      <c r="AV16" s="19" t="str">
        <f t="shared" si="8"/>
        <v/>
      </c>
      <c r="AW16" s="19" t="str">
        <f t="shared" si="9"/>
        <v/>
      </c>
      <c r="AX16" s="19" t="str">
        <f t="shared" si="9"/>
        <v/>
      </c>
      <c r="AY16" s="19" t="str">
        <f t="shared" si="9"/>
        <v/>
      </c>
      <c r="AZ16" s="19" t="str">
        <f t="shared" si="9"/>
        <v/>
      </c>
      <c r="BA16" s="19" t="str">
        <f t="shared" si="9"/>
        <v/>
      </c>
      <c r="BB16" s="19" t="str">
        <f t="shared" si="9"/>
        <v/>
      </c>
      <c r="BC16" s="19" t="str">
        <f t="shared" si="9"/>
        <v/>
      </c>
      <c r="BD16" s="19" t="str">
        <f t="shared" si="9"/>
        <v/>
      </c>
      <c r="BE16" s="19" t="str">
        <f t="shared" si="9"/>
        <v/>
      </c>
      <c r="BF16" s="19" t="str">
        <f t="shared" si="9"/>
        <v/>
      </c>
      <c r="BG16" s="19" t="str">
        <f t="shared" si="10"/>
        <v/>
      </c>
      <c r="BH16" s="19" t="str">
        <f t="shared" si="10"/>
        <v/>
      </c>
      <c r="BI16" s="19" t="str">
        <f t="shared" si="10"/>
        <v/>
      </c>
      <c r="BJ16" s="19" t="str">
        <f t="shared" si="10"/>
        <v/>
      </c>
      <c r="BK16" s="19" t="str">
        <f t="shared" si="10"/>
        <v/>
      </c>
      <c r="BL16" s="19" t="str">
        <f t="shared" si="10"/>
        <v/>
      </c>
      <c r="BM16" s="19" t="str">
        <f t="shared" si="10"/>
        <v/>
      </c>
      <c r="BN16" s="19" t="str">
        <f t="shared" si="10"/>
        <v/>
      </c>
      <c r="BO16" s="19" t="str">
        <f t="shared" si="10"/>
        <v/>
      </c>
      <c r="BP16" s="19" t="str">
        <f t="shared" si="10"/>
        <v/>
      </c>
      <c r="BQ16" s="19" t="str">
        <f t="shared" si="11"/>
        <v/>
      </c>
      <c r="BR16" s="19" t="str">
        <f t="shared" si="11"/>
        <v/>
      </c>
      <c r="BS16" s="19" t="str">
        <f t="shared" si="11"/>
        <v/>
      </c>
      <c r="BT16" s="19" t="str">
        <f t="shared" si="11"/>
        <v/>
      </c>
      <c r="BU16" s="19" t="str">
        <f t="shared" si="11"/>
        <v/>
      </c>
      <c r="BV16" s="19" t="str">
        <f t="shared" si="11"/>
        <v/>
      </c>
      <c r="BW16" s="19" t="str">
        <f t="shared" si="11"/>
        <v/>
      </c>
      <c r="BX16" s="19" t="str">
        <f t="shared" si="11"/>
        <v/>
      </c>
      <c r="BY16" s="19" t="str">
        <f t="shared" si="11"/>
        <v/>
      </c>
      <c r="BZ16" s="19" t="str">
        <f t="shared" si="11"/>
        <v/>
      </c>
      <c r="CA16" s="19" t="str">
        <f t="shared" si="12"/>
        <v/>
      </c>
      <c r="CB16" s="19" t="str">
        <f t="shared" si="12"/>
        <v/>
      </c>
      <c r="CC16" s="19" t="str">
        <f t="shared" si="12"/>
        <v/>
      </c>
      <c r="CD16" s="19" t="str">
        <f t="shared" si="12"/>
        <v/>
      </c>
      <c r="CE16" s="19" t="str">
        <f t="shared" si="12"/>
        <v/>
      </c>
      <c r="CF16" s="19" t="str">
        <f t="shared" si="12"/>
        <v/>
      </c>
      <c r="CG16" s="19" t="str">
        <f t="shared" si="12"/>
        <v/>
      </c>
      <c r="CH16" s="19" t="str">
        <f t="shared" si="12"/>
        <v/>
      </c>
      <c r="CI16" s="19" t="str">
        <f t="shared" si="12"/>
        <v/>
      </c>
      <c r="CJ16" s="19" t="str">
        <f t="shared" si="12"/>
        <v/>
      </c>
      <c r="CK16" s="19" t="str">
        <f t="shared" si="13"/>
        <v/>
      </c>
      <c r="CL16" s="19" t="str">
        <f t="shared" si="13"/>
        <v/>
      </c>
      <c r="CM16" s="19" t="str">
        <f t="shared" si="13"/>
        <v/>
      </c>
      <c r="CN16" s="19" t="str">
        <f t="shared" si="13"/>
        <v/>
      </c>
      <c r="CO16" s="19" t="str">
        <f t="shared" si="13"/>
        <v/>
      </c>
      <c r="CP16" s="19" t="str">
        <f t="shared" si="13"/>
        <v/>
      </c>
      <c r="CQ16" s="19" t="str">
        <f t="shared" si="13"/>
        <v/>
      </c>
      <c r="CR16" s="19" t="str">
        <f t="shared" si="13"/>
        <v/>
      </c>
      <c r="CS16" s="19" t="str">
        <f t="shared" si="13"/>
        <v/>
      </c>
      <c r="CT16" s="19" t="str">
        <f t="shared" si="13"/>
        <v/>
      </c>
    </row>
    <row r="17" spans="1:98" ht="15" customHeight="1" x14ac:dyDescent="0.25">
      <c r="A17" s="13"/>
      <c r="B17" s="14"/>
      <c r="C17" s="15"/>
      <c r="D17" s="15"/>
      <c r="E17" s="13"/>
      <c r="F17" s="16">
        <f t="shared" si="3"/>
        <v>0</v>
      </c>
      <c r="G17" s="17"/>
      <c r="H17" s="18" t="str">
        <f t="shared" si="4"/>
        <v/>
      </c>
      <c r="I17" s="19" t="str">
        <f t="shared" si="5"/>
        <v/>
      </c>
      <c r="J17" s="19" t="str">
        <f t="shared" si="5"/>
        <v/>
      </c>
      <c r="K17" s="19" t="str">
        <f t="shared" si="5"/>
        <v/>
      </c>
      <c r="L17" s="19" t="str">
        <f t="shared" si="5"/>
        <v/>
      </c>
      <c r="M17" s="19" t="str">
        <f t="shared" si="5"/>
        <v/>
      </c>
      <c r="N17" s="19" t="str">
        <f t="shared" si="5"/>
        <v/>
      </c>
      <c r="O17" s="19" t="str">
        <f t="shared" si="5"/>
        <v/>
      </c>
      <c r="P17" s="19" t="str">
        <f t="shared" si="5"/>
        <v/>
      </c>
      <c r="Q17" s="19" t="str">
        <f t="shared" si="5"/>
        <v/>
      </c>
      <c r="R17" s="19" t="str">
        <f t="shared" si="5"/>
        <v/>
      </c>
      <c r="S17" s="19" t="str">
        <f t="shared" si="6"/>
        <v/>
      </c>
      <c r="T17" s="19" t="str">
        <f t="shared" si="6"/>
        <v/>
      </c>
      <c r="U17" s="19" t="str">
        <f t="shared" si="6"/>
        <v/>
      </c>
      <c r="V17" s="19" t="str">
        <f t="shared" si="6"/>
        <v/>
      </c>
      <c r="W17" s="19" t="str">
        <f t="shared" si="6"/>
        <v/>
      </c>
      <c r="X17" s="19" t="str">
        <f t="shared" si="6"/>
        <v/>
      </c>
      <c r="Y17" s="19" t="str">
        <f t="shared" si="6"/>
        <v/>
      </c>
      <c r="Z17" s="19" t="str">
        <f t="shared" si="6"/>
        <v/>
      </c>
      <c r="AA17" s="19" t="str">
        <f t="shared" si="6"/>
        <v/>
      </c>
      <c r="AB17" s="19" t="str">
        <f t="shared" si="6"/>
        <v/>
      </c>
      <c r="AC17" s="19" t="str">
        <f t="shared" si="7"/>
        <v/>
      </c>
      <c r="AD17" s="19" t="str">
        <f t="shared" si="7"/>
        <v/>
      </c>
      <c r="AE17" s="19" t="str">
        <f t="shared" si="7"/>
        <v/>
      </c>
      <c r="AF17" s="19" t="str">
        <f t="shared" si="7"/>
        <v/>
      </c>
      <c r="AG17" s="19" t="str">
        <f t="shared" si="7"/>
        <v/>
      </c>
      <c r="AH17" s="19" t="str">
        <f t="shared" si="7"/>
        <v/>
      </c>
      <c r="AI17" s="19" t="str">
        <f t="shared" si="7"/>
        <v/>
      </c>
      <c r="AJ17" s="19" t="str">
        <f t="shared" si="7"/>
        <v/>
      </c>
      <c r="AK17" s="19" t="str">
        <f t="shared" si="7"/>
        <v/>
      </c>
      <c r="AL17" s="19" t="str">
        <f t="shared" si="7"/>
        <v/>
      </c>
      <c r="AM17" s="19" t="str">
        <f t="shared" si="8"/>
        <v/>
      </c>
      <c r="AN17" s="19" t="str">
        <f t="shared" si="8"/>
        <v/>
      </c>
      <c r="AO17" s="19" t="str">
        <f t="shared" si="8"/>
        <v/>
      </c>
      <c r="AP17" s="19" t="str">
        <f t="shared" si="8"/>
        <v/>
      </c>
      <c r="AQ17" s="19" t="str">
        <f t="shared" si="8"/>
        <v/>
      </c>
      <c r="AR17" s="19" t="str">
        <f t="shared" si="8"/>
        <v/>
      </c>
      <c r="AS17" s="19" t="str">
        <f t="shared" si="8"/>
        <v/>
      </c>
      <c r="AT17" s="19" t="str">
        <f t="shared" si="8"/>
        <v/>
      </c>
      <c r="AU17" s="19" t="str">
        <f t="shared" si="8"/>
        <v/>
      </c>
      <c r="AV17" s="19" t="str">
        <f t="shared" si="8"/>
        <v/>
      </c>
      <c r="AW17" s="19" t="str">
        <f t="shared" si="9"/>
        <v/>
      </c>
      <c r="AX17" s="19" t="str">
        <f t="shared" si="9"/>
        <v/>
      </c>
      <c r="AY17" s="19" t="str">
        <f t="shared" si="9"/>
        <v/>
      </c>
      <c r="AZ17" s="19" t="str">
        <f t="shared" si="9"/>
        <v/>
      </c>
      <c r="BA17" s="19" t="str">
        <f t="shared" si="9"/>
        <v/>
      </c>
      <c r="BB17" s="19" t="str">
        <f t="shared" si="9"/>
        <v/>
      </c>
      <c r="BC17" s="19" t="str">
        <f t="shared" si="9"/>
        <v/>
      </c>
      <c r="BD17" s="19" t="str">
        <f t="shared" si="9"/>
        <v/>
      </c>
      <c r="BE17" s="19" t="str">
        <f t="shared" si="9"/>
        <v/>
      </c>
      <c r="BF17" s="19" t="str">
        <f t="shared" si="9"/>
        <v/>
      </c>
      <c r="BG17" s="19" t="str">
        <f t="shared" si="10"/>
        <v/>
      </c>
      <c r="BH17" s="19" t="str">
        <f t="shared" si="10"/>
        <v/>
      </c>
      <c r="BI17" s="19" t="str">
        <f t="shared" si="10"/>
        <v/>
      </c>
      <c r="BJ17" s="19" t="str">
        <f t="shared" si="10"/>
        <v/>
      </c>
      <c r="BK17" s="19" t="str">
        <f t="shared" si="10"/>
        <v/>
      </c>
      <c r="BL17" s="19" t="str">
        <f t="shared" si="10"/>
        <v/>
      </c>
      <c r="BM17" s="19" t="str">
        <f t="shared" si="10"/>
        <v/>
      </c>
      <c r="BN17" s="19" t="str">
        <f t="shared" si="10"/>
        <v/>
      </c>
      <c r="BO17" s="19" t="str">
        <f t="shared" si="10"/>
        <v/>
      </c>
      <c r="BP17" s="19" t="str">
        <f t="shared" si="10"/>
        <v/>
      </c>
      <c r="BQ17" s="19" t="str">
        <f t="shared" si="11"/>
        <v/>
      </c>
      <c r="BR17" s="19" t="str">
        <f t="shared" si="11"/>
        <v/>
      </c>
      <c r="BS17" s="19" t="str">
        <f t="shared" si="11"/>
        <v/>
      </c>
      <c r="BT17" s="19" t="str">
        <f t="shared" si="11"/>
        <v/>
      </c>
      <c r="BU17" s="19" t="str">
        <f t="shared" si="11"/>
        <v/>
      </c>
      <c r="BV17" s="19" t="str">
        <f t="shared" si="11"/>
        <v/>
      </c>
      <c r="BW17" s="19" t="str">
        <f t="shared" si="11"/>
        <v/>
      </c>
      <c r="BX17" s="19" t="str">
        <f t="shared" si="11"/>
        <v/>
      </c>
      <c r="BY17" s="19" t="str">
        <f t="shared" si="11"/>
        <v/>
      </c>
      <c r="BZ17" s="19" t="str">
        <f t="shared" si="11"/>
        <v/>
      </c>
      <c r="CA17" s="19" t="str">
        <f t="shared" si="12"/>
        <v/>
      </c>
      <c r="CB17" s="19" t="str">
        <f t="shared" si="12"/>
        <v/>
      </c>
      <c r="CC17" s="19" t="str">
        <f t="shared" si="12"/>
        <v/>
      </c>
      <c r="CD17" s="19" t="str">
        <f t="shared" si="12"/>
        <v/>
      </c>
      <c r="CE17" s="19" t="str">
        <f t="shared" si="12"/>
        <v/>
      </c>
      <c r="CF17" s="19" t="str">
        <f t="shared" si="12"/>
        <v/>
      </c>
      <c r="CG17" s="19" t="str">
        <f t="shared" si="12"/>
        <v/>
      </c>
      <c r="CH17" s="19" t="str">
        <f t="shared" si="12"/>
        <v/>
      </c>
      <c r="CI17" s="19" t="str">
        <f t="shared" si="12"/>
        <v/>
      </c>
      <c r="CJ17" s="19" t="str">
        <f t="shared" si="12"/>
        <v/>
      </c>
      <c r="CK17" s="19" t="str">
        <f t="shared" si="13"/>
        <v/>
      </c>
      <c r="CL17" s="19" t="str">
        <f t="shared" si="13"/>
        <v/>
      </c>
      <c r="CM17" s="19" t="str">
        <f t="shared" si="13"/>
        <v/>
      </c>
      <c r="CN17" s="19" t="str">
        <f t="shared" si="13"/>
        <v/>
      </c>
      <c r="CO17" s="19" t="str">
        <f t="shared" si="13"/>
        <v/>
      </c>
      <c r="CP17" s="19" t="str">
        <f t="shared" si="13"/>
        <v/>
      </c>
      <c r="CQ17" s="19" t="str">
        <f t="shared" si="13"/>
        <v/>
      </c>
      <c r="CR17" s="19" t="str">
        <f t="shared" si="13"/>
        <v/>
      </c>
      <c r="CS17" s="19" t="str">
        <f t="shared" si="13"/>
        <v/>
      </c>
      <c r="CT17" s="19" t="str">
        <f t="shared" si="13"/>
        <v/>
      </c>
    </row>
    <row r="18" spans="1:98" ht="15" customHeight="1" x14ac:dyDescent="0.25">
      <c r="A18" s="13"/>
      <c r="B18" s="14"/>
      <c r="C18" s="15"/>
      <c r="D18" s="15"/>
      <c r="E18" s="13"/>
      <c r="F18" s="16">
        <f t="shared" si="3"/>
        <v>0</v>
      </c>
      <c r="G18" s="17"/>
      <c r="H18" s="18" t="str">
        <f t="shared" si="4"/>
        <v/>
      </c>
      <c r="I18" s="19" t="str">
        <f t="shared" si="5"/>
        <v/>
      </c>
      <c r="J18" s="19" t="str">
        <f t="shared" si="5"/>
        <v/>
      </c>
      <c r="K18" s="19" t="str">
        <f t="shared" si="5"/>
        <v/>
      </c>
      <c r="L18" s="19" t="str">
        <f t="shared" si="5"/>
        <v/>
      </c>
      <c r="M18" s="19" t="str">
        <f t="shared" si="5"/>
        <v/>
      </c>
      <c r="N18" s="19" t="str">
        <f t="shared" si="5"/>
        <v/>
      </c>
      <c r="O18" s="19" t="str">
        <f t="shared" si="5"/>
        <v/>
      </c>
      <c r="P18" s="19" t="str">
        <f t="shared" si="5"/>
        <v/>
      </c>
      <c r="Q18" s="19" t="str">
        <f t="shared" si="5"/>
        <v/>
      </c>
      <c r="R18" s="19" t="str">
        <f t="shared" si="5"/>
        <v/>
      </c>
      <c r="S18" s="19" t="str">
        <f t="shared" si="6"/>
        <v/>
      </c>
      <c r="T18" s="19" t="str">
        <f t="shared" si="6"/>
        <v/>
      </c>
      <c r="U18" s="19" t="str">
        <f t="shared" si="6"/>
        <v/>
      </c>
      <c r="V18" s="19" t="str">
        <f t="shared" si="6"/>
        <v/>
      </c>
      <c r="W18" s="19" t="str">
        <f t="shared" si="6"/>
        <v/>
      </c>
      <c r="X18" s="19" t="str">
        <f t="shared" si="6"/>
        <v/>
      </c>
      <c r="Y18" s="19" t="str">
        <f t="shared" si="6"/>
        <v/>
      </c>
      <c r="Z18" s="19" t="str">
        <f t="shared" si="6"/>
        <v/>
      </c>
      <c r="AA18" s="19" t="str">
        <f t="shared" si="6"/>
        <v/>
      </c>
      <c r="AB18" s="19" t="str">
        <f t="shared" si="6"/>
        <v/>
      </c>
      <c r="AC18" s="19" t="str">
        <f t="shared" si="7"/>
        <v/>
      </c>
      <c r="AD18" s="19" t="str">
        <f t="shared" si="7"/>
        <v/>
      </c>
      <c r="AE18" s="19" t="str">
        <f t="shared" si="7"/>
        <v/>
      </c>
      <c r="AF18" s="19" t="str">
        <f t="shared" si="7"/>
        <v/>
      </c>
      <c r="AG18" s="19" t="str">
        <f t="shared" si="7"/>
        <v/>
      </c>
      <c r="AH18" s="19" t="str">
        <f t="shared" si="7"/>
        <v/>
      </c>
      <c r="AI18" s="19" t="str">
        <f t="shared" si="7"/>
        <v/>
      </c>
      <c r="AJ18" s="19" t="str">
        <f t="shared" si="7"/>
        <v/>
      </c>
      <c r="AK18" s="19" t="str">
        <f t="shared" si="7"/>
        <v/>
      </c>
      <c r="AL18" s="19" t="str">
        <f t="shared" si="7"/>
        <v/>
      </c>
      <c r="AM18" s="19" t="str">
        <f t="shared" si="8"/>
        <v/>
      </c>
      <c r="AN18" s="19" t="str">
        <f t="shared" si="8"/>
        <v/>
      </c>
      <c r="AO18" s="19" t="str">
        <f t="shared" si="8"/>
        <v/>
      </c>
      <c r="AP18" s="19" t="str">
        <f t="shared" si="8"/>
        <v/>
      </c>
      <c r="AQ18" s="19" t="str">
        <f t="shared" si="8"/>
        <v/>
      </c>
      <c r="AR18" s="19" t="str">
        <f t="shared" si="8"/>
        <v/>
      </c>
      <c r="AS18" s="19" t="str">
        <f t="shared" si="8"/>
        <v/>
      </c>
      <c r="AT18" s="19" t="str">
        <f t="shared" si="8"/>
        <v/>
      </c>
      <c r="AU18" s="19" t="str">
        <f t="shared" si="8"/>
        <v/>
      </c>
      <c r="AV18" s="19" t="str">
        <f t="shared" si="8"/>
        <v/>
      </c>
      <c r="AW18" s="19" t="str">
        <f t="shared" si="9"/>
        <v/>
      </c>
      <c r="AX18" s="19" t="str">
        <f t="shared" si="9"/>
        <v/>
      </c>
      <c r="AY18" s="19" t="str">
        <f t="shared" si="9"/>
        <v/>
      </c>
      <c r="AZ18" s="19" t="str">
        <f t="shared" si="9"/>
        <v/>
      </c>
      <c r="BA18" s="19" t="str">
        <f t="shared" si="9"/>
        <v/>
      </c>
      <c r="BB18" s="19" t="str">
        <f t="shared" si="9"/>
        <v/>
      </c>
      <c r="BC18" s="19" t="str">
        <f t="shared" si="9"/>
        <v/>
      </c>
      <c r="BD18" s="19" t="str">
        <f t="shared" si="9"/>
        <v/>
      </c>
      <c r="BE18" s="19" t="str">
        <f t="shared" si="9"/>
        <v/>
      </c>
      <c r="BF18" s="19" t="str">
        <f t="shared" si="9"/>
        <v/>
      </c>
      <c r="BG18" s="19" t="str">
        <f t="shared" si="10"/>
        <v/>
      </c>
      <c r="BH18" s="19" t="str">
        <f t="shared" si="10"/>
        <v/>
      </c>
      <c r="BI18" s="19" t="str">
        <f t="shared" si="10"/>
        <v/>
      </c>
      <c r="BJ18" s="19" t="str">
        <f t="shared" si="10"/>
        <v/>
      </c>
      <c r="BK18" s="19" t="str">
        <f t="shared" si="10"/>
        <v/>
      </c>
      <c r="BL18" s="19" t="str">
        <f t="shared" si="10"/>
        <v/>
      </c>
      <c r="BM18" s="19" t="str">
        <f t="shared" si="10"/>
        <v/>
      </c>
      <c r="BN18" s="19" t="str">
        <f t="shared" si="10"/>
        <v/>
      </c>
      <c r="BO18" s="19" t="str">
        <f t="shared" si="10"/>
        <v/>
      </c>
      <c r="BP18" s="19" t="str">
        <f t="shared" si="10"/>
        <v/>
      </c>
      <c r="BQ18" s="19" t="str">
        <f t="shared" si="11"/>
        <v/>
      </c>
      <c r="BR18" s="19" t="str">
        <f t="shared" si="11"/>
        <v/>
      </c>
      <c r="BS18" s="19" t="str">
        <f t="shared" si="11"/>
        <v/>
      </c>
      <c r="BT18" s="19" t="str">
        <f t="shared" si="11"/>
        <v/>
      </c>
      <c r="BU18" s="19" t="str">
        <f t="shared" si="11"/>
        <v/>
      </c>
      <c r="BV18" s="19" t="str">
        <f t="shared" si="11"/>
        <v/>
      </c>
      <c r="BW18" s="19" t="str">
        <f t="shared" si="11"/>
        <v/>
      </c>
      <c r="BX18" s="19" t="str">
        <f t="shared" si="11"/>
        <v/>
      </c>
      <c r="BY18" s="19" t="str">
        <f t="shared" si="11"/>
        <v/>
      </c>
      <c r="BZ18" s="19" t="str">
        <f t="shared" si="11"/>
        <v/>
      </c>
      <c r="CA18" s="19" t="str">
        <f t="shared" si="12"/>
        <v/>
      </c>
      <c r="CB18" s="19" t="str">
        <f t="shared" si="12"/>
        <v/>
      </c>
      <c r="CC18" s="19" t="str">
        <f t="shared" si="12"/>
        <v/>
      </c>
      <c r="CD18" s="19" t="str">
        <f t="shared" si="12"/>
        <v/>
      </c>
      <c r="CE18" s="19" t="str">
        <f t="shared" si="12"/>
        <v/>
      </c>
      <c r="CF18" s="19" t="str">
        <f t="shared" si="12"/>
        <v/>
      </c>
      <c r="CG18" s="19" t="str">
        <f t="shared" si="12"/>
        <v/>
      </c>
      <c r="CH18" s="19" t="str">
        <f t="shared" si="12"/>
        <v/>
      </c>
      <c r="CI18" s="19" t="str">
        <f t="shared" si="12"/>
        <v/>
      </c>
      <c r="CJ18" s="19" t="str">
        <f t="shared" si="12"/>
        <v/>
      </c>
      <c r="CK18" s="19" t="str">
        <f t="shared" si="13"/>
        <v/>
      </c>
      <c r="CL18" s="19" t="str">
        <f t="shared" si="13"/>
        <v/>
      </c>
      <c r="CM18" s="19" t="str">
        <f t="shared" si="13"/>
        <v/>
      </c>
      <c r="CN18" s="19" t="str">
        <f t="shared" si="13"/>
        <v/>
      </c>
      <c r="CO18" s="19" t="str">
        <f t="shared" si="13"/>
        <v/>
      </c>
      <c r="CP18" s="19" t="str">
        <f t="shared" si="13"/>
        <v/>
      </c>
      <c r="CQ18" s="19" t="str">
        <f t="shared" si="13"/>
        <v/>
      </c>
      <c r="CR18" s="19" t="str">
        <f t="shared" si="13"/>
        <v/>
      </c>
      <c r="CS18" s="19" t="str">
        <f t="shared" si="13"/>
        <v/>
      </c>
      <c r="CT18" s="19" t="str">
        <f t="shared" si="13"/>
        <v/>
      </c>
    </row>
    <row r="19" spans="1:98" ht="15" customHeight="1" x14ac:dyDescent="0.25">
      <c r="A19" s="13"/>
      <c r="B19" s="14"/>
      <c r="C19" s="15"/>
      <c r="D19" s="15"/>
      <c r="E19" s="13"/>
      <c r="F19" s="16">
        <f t="shared" si="3"/>
        <v>0</v>
      </c>
      <c r="G19" s="17"/>
      <c r="H19" s="18" t="str">
        <f t="shared" si="4"/>
        <v/>
      </c>
      <c r="I19" s="19" t="str">
        <f t="shared" ref="I19:R28" si="14">IF(OR($C19="",I$8=""),"",IF($B19="マイルストーン",IF(I$8=$C19,"◆",""),IF(OR($D19="",I$8&lt;$C19,I$8&gt;$D19),"",IF(I$8&lt;$C19+ROUND($F19*N($G19),0),2,1))))</f>
        <v/>
      </c>
      <c r="J19" s="19" t="str">
        <f t="shared" si="14"/>
        <v/>
      </c>
      <c r="K19" s="19" t="str">
        <f t="shared" si="14"/>
        <v/>
      </c>
      <c r="L19" s="19" t="str">
        <f t="shared" si="14"/>
        <v/>
      </c>
      <c r="M19" s="19" t="str">
        <f t="shared" si="14"/>
        <v/>
      </c>
      <c r="N19" s="19" t="str">
        <f t="shared" si="14"/>
        <v/>
      </c>
      <c r="O19" s="19" t="str">
        <f t="shared" si="14"/>
        <v/>
      </c>
      <c r="P19" s="19" t="str">
        <f t="shared" si="14"/>
        <v/>
      </c>
      <c r="Q19" s="19" t="str">
        <f t="shared" si="14"/>
        <v/>
      </c>
      <c r="R19" s="19" t="str">
        <f t="shared" si="14"/>
        <v/>
      </c>
      <c r="S19" s="19" t="str">
        <f t="shared" ref="S19:AB28" si="15">IF(OR($C19="",S$8=""),"",IF($B19="マイルストーン",IF(S$8=$C19,"◆",""),IF(OR($D19="",S$8&lt;$C19,S$8&gt;$D19),"",IF(S$8&lt;$C19+ROUND($F19*N($G19),0),2,1))))</f>
        <v/>
      </c>
      <c r="T19" s="19" t="str">
        <f t="shared" si="15"/>
        <v/>
      </c>
      <c r="U19" s="19" t="str">
        <f t="shared" si="15"/>
        <v/>
      </c>
      <c r="V19" s="19" t="str">
        <f t="shared" si="15"/>
        <v/>
      </c>
      <c r="W19" s="19" t="str">
        <f t="shared" si="15"/>
        <v/>
      </c>
      <c r="X19" s="19" t="str">
        <f t="shared" si="15"/>
        <v/>
      </c>
      <c r="Y19" s="19" t="str">
        <f t="shared" si="15"/>
        <v/>
      </c>
      <c r="Z19" s="19" t="str">
        <f t="shared" si="15"/>
        <v/>
      </c>
      <c r="AA19" s="19" t="str">
        <f t="shared" si="15"/>
        <v/>
      </c>
      <c r="AB19" s="19" t="str">
        <f t="shared" si="15"/>
        <v/>
      </c>
      <c r="AC19" s="19" t="str">
        <f t="shared" ref="AC19:AL28" si="16">IF(OR($C19="",AC$8=""),"",IF($B19="マイルストーン",IF(AC$8=$C19,"◆",""),IF(OR($D19="",AC$8&lt;$C19,AC$8&gt;$D19),"",IF(AC$8&lt;$C19+ROUND($F19*N($G19),0),2,1))))</f>
        <v/>
      </c>
      <c r="AD19" s="19" t="str">
        <f t="shared" si="16"/>
        <v/>
      </c>
      <c r="AE19" s="19" t="str">
        <f t="shared" si="16"/>
        <v/>
      </c>
      <c r="AF19" s="19" t="str">
        <f t="shared" si="16"/>
        <v/>
      </c>
      <c r="AG19" s="19" t="str">
        <f t="shared" si="16"/>
        <v/>
      </c>
      <c r="AH19" s="19" t="str">
        <f t="shared" si="16"/>
        <v/>
      </c>
      <c r="AI19" s="19" t="str">
        <f t="shared" si="16"/>
        <v/>
      </c>
      <c r="AJ19" s="19" t="str">
        <f t="shared" si="16"/>
        <v/>
      </c>
      <c r="AK19" s="19" t="str">
        <f t="shared" si="16"/>
        <v/>
      </c>
      <c r="AL19" s="19" t="str">
        <f t="shared" si="16"/>
        <v/>
      </c>
      <c r="AM19" s="19" t="str">
        <f t="shared" ref="AM19:AV28" si="17">IF(OR($C19="",AM$8=""),"",IF($B19="マイルストーン",IF(AM$8=$C19,"◆",""),IF(OR($D19="",AM$8&lt;$C19,AM$8&gt;$D19),"",IF(AM$8&lt;$C19+ROUND($F19*N($G19),0),2,1))))</f>
        <v/>
      </c>
      <c r="AN19" s="19" t="str">
        <f t="shared" si="17"/>
        <v/>
      </c>
      <c r="AO19" s="19" t="str">
        <f t="shared" si="17"/>
        <v/>
      </c>
      <c r="AP19" s="19" t="str">
        <f t="shared" si="17"/>
        <v/>
      </c>
      <c r="AQ19" s="19" t="str">
        <f t="shared" si="17"/>
        <v/>
      </c>
      <c r="AR19" s="19" t="str">
        <f t="shared" si="17"/>
        <v/>
      </c>
      <c r="AS19" s="19" t="str">
        <f t="shared" si="17"/>
        <v/>
      </c>
      <c r="AT19" s="19" t="str">
        <f t="shared" si="17"/>
        <v/>
      </c>
      <c r="AU19" s="19" t="str">
        <f t="shared" si="17"/>
        <v/>
      </c>
      <c r="AV19" s="19" t="str">
        <f t="shared" si="17"/>
        <v/>
      </c>
      <c r="AW19" s="19" t="str">
        <f t="shared" ref="AW19:BF28" si="18">IF(OR($C19="",AW$8=""),"",IF($B19="マイルストーン",IF(AW$8=$C19,"◆",""),IF(OR($D19="",AW$8&lt;$C19,AW$8&gt;$D19),"",IF(AW$8&lt;$C19+ROUND($F19*N($G19),0),2,1))))</f>
        <v/>
      </c>
      <c r="AX19" s="19" t="str">
        <f t="shared" si="18"/>
        <v/>
      </c>
      <c r="AY19" s="19" t="str">
        <f t="shared" si="18"/>
        <v/>
      </c>
      <c r="AZ19" s="19" t="str">
        <f t="shared" si="18"/>
        <v/>
      </c>
      <c r="BA19" s="19" t="str">
        <f t="shared" si="18"/>
        <v/>
      </c>
      <c r="BB19" s="19" t="str">
        <f t="shared" si="18"/>
        <v/>
      </c>
      <c r="BC19" s="19" t="str">
        <f t="shared" si="18"/>
        <v/>
      </c>
      <c r="BD19" s="19" t="str">
        <f t="shared" si="18"/>
        <v/>
      </c>
      <c r="BE19" s="19" t="str">
        <f t="shared" si="18"/>
        <v/>
      </c>
      <c r="BF19" s="19" t="str">
        <f t="shared" si="18"/>
        <v/>
      </c>
      <c r="BG19" s="19" t="str">
        <f t="shared" ref="BG19:BP28" si="19">IF(OR($C19="",BG$8=""),"",IF($B19="マイルストーン",IF(BG$8=$C19,"◆",""),IF(OR($D19="",BG$8&lt;$C19,BG$8&gt;$D19),"",IF(BG$8&lt;$C19+ROUND($F19*N($G19),0),2,1))))</f>
        <v/>
      </c>
      <c r="BH19" s="19" t="str">
        <f t="shared" si="19"/>
        <v/>
      </c>
      <c r="BI19" s="19" t="str">
        <f t="shared" si="19"/>
        <v/>
      </c>
      <c r="BJ19" s="19" t="str">
        <f t="shared" si="19"/>
        <v/>
      </c>
      <c r="BK19" s="19" t="str">
        <f t="shared" si="19"/>
        <v/>
      </c>
      <c r="BL19" s="19" t="str">
        <f t="shared" si="19"/>
        <v/>
      </c>
      <c r="BM19" s="19" t="str">
        <f t="shared" si="19"/>
        <v/>
      </c>
      <c r="BN19" s="19" t="str">
        <f t="shared" si="19"/>
        <v/>
      </c>
      <c r="BO19" s="19" t="str">
        <f t="shared" si="19"/>
        <v/>
      </c>
      <c r="BP19" s="19" t="str">
        <f t="shared" si="19"/>
        <v/>
      </c>
      <c r="BQ19" s="19" t="str">
        <f t="shared" ref="BQ19:BZ28" si="20">IF(OR($C19="",BQ$8=""),"",IF($B19="マイルストーン",IF(BQ$8=$C19,"◆",""),IF(OR($D19="",BQ$8&lt;$C19,BQ$8&gt;$D19),"",IF(BQ$8&lt;$C19+ROUND($F19*N($G19),0),2,1))))</f>
        <v/>
      </c>
      <c r="BR19" s="19" t="str">
        <f t="shared" si="20"/>
        <v/>
      </c>
      <c r="BS19" s="19" t="str">
        <f t="shared" si="20"/>
        <v/>
      </c>
      <c r="BT19" s="19" t="str">
        <f t="shared" si="20"/>
        <v/>
      </c>
      <c r="BU19" s="19" t="str">
        <f t="shared" si="20"/>
        <v/>
      </c>
      <c r="BV19" s="19" t="str">
        <f t="shared" si="20"/>
        <v/>
      </c>
      <c r="BW19" s="19" t="str">
        <f t="shared" si="20"/>
        <v/>
      </c>
      <c r="BX19" s="19" t="str">
        <f t="shared" si="20"/>
        <v/>
      </c>
      <c r="BY19" s="19" t="str">
        <f t="shared" si="20"/>
        <v/>
      </c>
      <c r="BZ19" s="19" t="str">
        <f t="shared" si="20"/>
        <v/>
      </c>
      <c r="CA19" s="19" t="str">
        <f t="shared" ref="CA19:CJ28" si="21">IF(OR($C19="",CA$8=""),"",IF($B19="マイルストーン",IF(CA$8=$C19,"◆",""),IF(OR($D19="",CA$8&lt;$C19,CA$8&gt;$D19),"",IF(CA$8&lt;$C19+ROUND($F19*N($G19),0),2,1))))</f>
        <v/>
      </c>
      <c r="CB19" s="19" t="str">
        <f t="shared" si="21"/>
        <v/>
      </c>
      <c r="CC19" s="19" t="str">
        <f t="shared" si="21"/>
        <v/>
      </c>
      <c r="CD19" s="19" t="str">
        <f t="shared" si="21"/>
        <v/>
      </c>
      <c r="CE19" s="19" t="str">
        <f t="shared" si="21"/>
        <v/>
      </c>
      <c r="CF19" s="19" t="str">
        <f t="shared" si="21"/>
        <v/>
      </c>
      <c r="CG19" s="19" t="str">
        <f t="shared" si="21"/>
        <v/>
      </c>
      <c r="CH19" s="19" t="str">
        <f t="shared" si="21"/>
        <v/>
      </c>
      <c r="CI19" s="19" t="str">
        <f t="shared" si="21"/>
        <v/>
      </c>
      <c r="CJ19" s="19" t="str">
        <f t="shared" si="21"/>
        <v/>
      </c>
      <c r="CK19" s="19" t="str">
        <f t="shared" ref="CK19:CT28" si="22">IF(OR($C19="",CK$8=""),"",IF($B19="マイルストーン",IF(CK$8=$C19,"◆",""),IF(OR($D19="",CK$8&lt;$C19,CK$8&gt;$D19),"",IF(CK$8&lt;$C19+ROUND($F19*N($G19),0),2,1))))</f>
        <v/>
      </c>
      <c r="CL19" s="19" t="str">
        <f t="shared" si="22"/>
        <v/>
      </c>
      <c r="CM19" s="19" t="str">
        <f t="shared" si="22"/>
        <v/>
      </c>
      <c r="CN19" s="19" t="str">
        <f t="shared" si="22"/>
        <v/>
      </c>
      <c r="CO19" s="19" t="str">
        <f t="shared" si="22"/>
        <v/>
      </c>
      <c r="CP19" s="19" t="str">
        <f t="shared" si="22"/>
        <v/>
      </c>
      <c r="CQ19" s="19" t="str">
        <f t="shared" si="22"/>
        <v/>
      </c>
      <c r="CR19" s="19" t="str">
        <f t="shared" si="22"/>
        <v/>
      </c>
      <c r="CS19" s="19" t="str">
        <f t="shared" si="22"/>
        <v/>
      </c>
      <c r="CT19" s="19" t="str">
        <f t="shared" si="22"/>
        <v/>
      </c>
    </row>
    <row r="20" spans="1:98" ht="15" customHeight="1" x14ac:dyDescent="0.25">
      <c r="A20" s="13"/>
      <c r="B20" s="14"/>
      <c r="C20" s="15"/>
      <c r="D20" s="15"/>
      <c r="E20" s="13"/>
      <c r="F20" s="16">
        <f t="shared" si="3"/>
        <v>0</v>
      </c>
      <c r="G20" s="17"/>
      <c r="H20" s="18" t="str">
        <f t="shared" si="4"/>
        <v/>
      </c>
      <c r="I20" s="19" t="str">
        <f t="shared" si="14"/>
        <v/>
      </c>
      <c r="J20" s="19" t="str">
        <f t="shared" si="14"/>
        <v/>
      </c>
      <c r="K20" s="19" t="str">
        <f t="shared" si="14"/>
        <v/>
      </c>
      <c r="L20" s="19" t="str">
        <f t="shared" si="14"/>
        <v/>
      </c>
      <c r="M20" s="19" t="str">
        <f t="shared" si="14"/>
        <v/>
      </c>
      <c r="N20" s="19" t="str">
        <f t="shared" si="14"/>
        <v/>
      </c>
      <c r="O20" s="19" t="str">
        <f t="shared" si="14"/>
        <v/>
      </c>
      <c r="P20" s="19" t="str">
        <f t="shared" si="14"/>
        <v/>
      </c>
      <c r="Q20" s="19" t="str">
        <f t="shared" si="14"/>
        <v/>
      </c>
      <c r="R20" s="19" t="str">
        <f t="shared" si="14"/>
        <v/>
      </c>
      <c r="S20" s="19" t="str">
        <f t="shared" si="15"/>
        <v/>
      </c>
      <c r="T20" s="19" t="str">
        <f t="shared" si="15"/>
        <v/>
      </c>
      <c r="U20" s="19" t="str">
        <f t="shared" si="15"/>
        <v/>
      </c>
      <c r="V20" s="19" t="str">
        <f t="shared" si="15"/>
        <v/>
      </c>
      <c r="W20" s="19" t="str">
        <f t="shared" si="15"/>
        <v/>
      </c>
      <c r="X20" s="19" t="str">
        <f t="shared" si="15"/>
        <v/>
      </c>
      <c r="Y20" s="19" t="str">
        <f t="shared" si="15"/>
        <v/>
      </c>
      <c r="Z20" s="19" t="str">
        <f t="shared" si="15"/>
        <v/>
      </c>
      <c r="AA20" s="19" t="str">
        <f t="shared" si="15"/>
        <v/>
      </c>
      <c r="AB20" s="19" t="str">
        <f t="shared" si="15"/>
        <v/>
      </c>
      <c r="AC20" s="19" t="str">
        <f t="shared" si="16"/>
        <v/>
      </c>
      <c r="AD20" s="19" t="str">
        <f t="shared" si="16"/>
        <v/>
      </c>
      <c r="AE20" s="19" t="str">
        <f t="shared" si="16"/>
        <v/>
      </c>
      <c r="AF20" s="19" t="str">
        <f t="shared" si="16"/>
        <v/>
      </c>
      <c r="AG20" s="19" t="str">
        <f t="shared" si="16"/>
        <v/>
      </c>
      <c r="AH20" s="19" t="str">
        <f t="shared" si="16"/>
        <v/>
      </c>
      <c r="AI20" s="19" t="str">
        <f t="shared" si="16"/>
        <v/>
      </c>
      <c r="AJ20" s="19" t="str">
        <f t="shared" si="16"/>
        <v/>
      </c>
      <c r="AK20" s="19" t="str">
        <f t="shared" si="16"/>
        <v/>
      </c>
      <c r="AL20" s="19" t="str">
        <f t="shared" si="16"/>
        <v/>
      </c>
      <c r="AM20" s="19" t="str">
        <f t="shared" si="17"/>
        <v/>
      </c>
      <c r="AN20" s="19" t="str">
        <f t="shared" si="17"/>
        <v/>
      </c>
      <c r="AO20" s="19" t="str">
        <f t="shared" si="17"/>
        <v/>
      </c>
      <c r="AP20" s="19" t="str">
        <f t="shared" si="17"/>
        <v/>
      </c>
      <c r="AQ20" s="19" t="str">
        <f t="shared" si="17"/>
        <v/>
      </c>
      <c r="AR20" s="19" t="str">
        <f t="shared" si="17"/>
        <v/>
      </c>
      <c r="AS20" s="19" t="str">
        <f t="shared" si="17"/>
        <v/>
      </c>
      <c r="AT20" s="19" t="str">
        <f t="shared" si="17"/>
        <v/>
      </c>
      <c r="AU20" s="19" t="str">
        <f t="shared" si="17"/>
        <v/>
      </c>
      <c r="AV20" s="19" t="str">
        <f t="shared" si="17"/>
        <v/>
      </c>
      <c r="AW20" s="19" t="str">
        <f t="shared" si="18"/>
        <v/>
      </c>
      <c r="AX20" s="19" t="str">
        <f t="shared" si="18"/>
        <v/>
      </c>
      <c r="AY20" s="19" t="str">
        <f t="shared" si="18"/>
        <v/>
      </c>
      <c r="AZ20" s="19" t="str">
        <f t="shared" si="18"/>
        <v/>
      </c>
      <c r="BA20" s="19" t="str">
        <f t="shared" si="18"/>
        <v/>
      </c>
      <c r="BB20" s="19" t="str">
        <f t="shared" si="18"/>
        <v/>
      </c>
      <c r="BC20" s="19" t="str">
        <f t="shared" si="18"/>
        <v/>
      </c>
      <c r="BD20" s="19" t="str">
        <f t="shared" si="18"/>
        <v/>
      </c>
      <c r="BE20" s="19" t="str">
        <f t="shared" si="18"/>
        <v/>
      </c>
      <c r="BF20" s="19" t="str">
        <f t="shared" si="18"/>
        <v/>
      </c>
      <c r="BG20" s="19" t="str">
        <f t="shared" si="19"/>
        <v/>
      </c>
      <c r="BH20" s="19" t="str">
        <f t="shared" si="19"/>
        <v/>
      </c>
      <c r="BI20" s="19" t="str">
        <f t="shared" si="19"/>
        <v/>
      </c>
      <c r="BJ20" s="19" t="str">
        <f t="shared" si="19"/>
        <v/>
      </c>
      <c r="BK20" s="19" t="str">
        <f t="shared" si="19"/>
        <v/>
      </c>
      <c r="BL20" s="19" t="str">
        <f t="shared" si="19"/>
        <v/>
      </c>
      <c r="BM20" s="19" t="str">
        <f t="shared" si="19"/>
        <v/>
      </c>
      <c r="BN20" s="19" t="str">
        <f t="shared" si="19"/>
        <v/>
      </c>
      <c r="BO20" s="19" t="str">
        <f t="shared" si="19"/>
        <v/>
      </c>
      <c r="BP20" s="19" t="str">
        <f t="shared" si="19"/>
        <v/>
      </c>
      <c r="BQ20" s="19" t="str">
        <f t="shared" si="20"/>
        <v/>
      </c>
      <c r="BR20" s="19" t="str">
        <f t="shared" si="20"/>
        <v/>
      </c>
      <c r="BS20" s="19" t="str">
        <f t="shared" si="20"/>
        <v/>
      </c>
      <c r="BT20" s="19" t="str">
        <f t="shared" si="20"/>
        <v/>
      </c>
      <c r="BU20" s="19" t="str">
        <f t="shared" si="20"/>
        <v/>
      </c>
      <c r="BV20" s="19" t="str">
        <f t="shared" si="20"/>
        <v/>
      </c>
      <c r="BW20" s="19" t="str">
        <f t="shared" si="20"/>
        <v/>
      </c>
      <c r="BX20" s="19" t="str">
        <f t="shared" si="20"/>
        <v/>
      </c>
      <c r="BY20" s="19" t="str">
        <f t="shared" si="20"/>
        <v/>
      </c>
      <c r="BZ20" s="19" t="str">
        <f t="shared" si="20"/>
        <v/>
      </c>
      <c r="CA20" s="19" t="str">
        <f t="shared" si="21"/>
        <v/>
      </c>
      <c r="CB20" s="19" t="str">
        <f t="shared" si="21"/>
        <v/>
      </c>
      <c r="CC20" s="19" t="str">
        <f t="shared" si="21"/>
        <v/>
      </c>
      <c r="CD20" s="19" t="str">
        <f t="shared" si="21"/>
        <v/>
      </c>
      <c r="CE20" s="19" t="str">
        <f t="shared" si="21"/>
        <v/>
      </c>
      <c r="CF20" s="19" t="str">
        <f t="shared" si="21"/>
        <v/>
      </c>
      <c r="CG20" s="19" t="str">
        <f t="shared" si="21"/>
        <v/>
      </c>
      <c r="CH20" s="19" t="str">
        <f t="shared" si="21"/>
        <v/>
      </c>
      <c r="CI20" s="19" t="str">
        <f t="shared" si="21"/>
        <v/>
      </c>
      <c r="CJ20" s="19" t="str">
        <f t="shared" si="21"/>
        <v/>
      </c>
      <c r="CK20" s="19" t="str">
        <f t="shared" si="22"/>
        <v/>
      </c>
      <c r="CL20" s="19" t="str">
        <f t="shared" si="22"/>
        <v/>
      </c>
      <c r="CM20" s="19" t="str">
        <f t="shared" si="22"/>
        <v/>
      </c>
      <c r="CN20" s="19" t="str">
        <f t="shared" si="22"/>
        <v/>
      </c>
      <c r="CO20" s="19" t="str">
        <f t="shared" si="22"/>
        <v/>
      </c>
      <c r="CP20" s="19" t="str">
        <f t="shared" si="22"/>
        <v/>
      </c>
      <c r="CQ20" s="19" t="str">
        <f t="shared" si="22"/>
        <v/>
      </c>
      <c r="CR20" s="19" t="str">
        <f t="shared" si="22"/>
        <v/>
      </c>
      <c r="CS20" s="19" t="str">
        <f t="shared" si="22"/>
        <v/>
      </c>
      <c r="CT20" s="19" t="str">
        <f t="shared" si="22"/>
        <v/>
      </c>
    </row>
    <row r="21" spans="1:98" ht="15" customHeight="1" x14ac:dyDescent="0.25">
      <c r="A21" s="13"/>
      <c r="B21" s="14"/>
      <c r="C21" s="15"/>
      <c r="D21" s="15"/>
      <c r="E21" s="13"/>
      <c r="F21" s="16">
        <f t="shared" si="3"/>
        <v>0</v>
      </c>
      <c r="G21" s="17"/>
      <c r="H21" s="18" t="str">
        <f t="shared" si="4"/>
        <v/>
      </c>
      <c r="I21" s="19" t="str">
        <f t="shared" si="14"/>
        <v/>
      </c>
      <c r="J21" s="19" t="str">
        <f t="shared" si="14"/>
        <v/>
      </c>
      <c r="K21" s="19" t="str">
        <f t="shared" si="14"/>
        <v/>
      </c>
      <c r="L21" s="19" t="str">
        <f t="shared" si="14"/>
        <v/>
      </c>
      <c r="M21" s="19" t="str">
        <f t="shared" si="14"/>
        <v/>
      </c>
      <c r="N21" s="19" t="str">
        <f t="shared" si="14"/>
        <v/>
      </c>
      <c r="O21" s="19" t="str">
        <f t="shared" si="14"/>
        <v/>
      </c>
      <c r="P21" s="19" t="str">
        <f t="shared" si="14"/>
        <v/>
      </c>
      <c r="Q21" s="19" t="str">
        <f t="shared" si="14"/>
        <v/>
      </c>
      <c r="R21" s="19" t="str">
        <f t="shared" si="14"/>
        <v/>
      </c>
      <c r="S21" s="19" t="str">
        <f t="shared" si="15"/>
        <v/>
      </c>
      <c r="T21" s="19" t="str">
        <f t="shared" si="15"/>
        <v/>
      </c>
      <c r="U21" s="19" t="str">
        <f t="shared" si="15"/>
        <v/>
      </c>
      <c r="V21" s="19" t="str">
        <f t="shared" si="15"/>
        <v/>
      </c>
      <c r="W21" s="19" t="str">
        <f t="shared" si="15"/>
        <v/>
      </c>
      <c r="X21" s="19" t="str">
        <f t="shared" si="15"/>
        <v/>
      </c>
      <c r="Y21" s="19" t="str">
        <f t="shared" si="15"/>
        <v/>
      </c>
      <c r="Z21" s="19" t="str">
        <f t="shared" si="15"/>
        <v/>
      </c>
      <c r="AA21" s="19" t="str">
        <f t="shared" si="15"/>
        <v/>
      </c>
      <c r="AB21" s="19" t="str">
        <f t="shared" si="15"/>
        <v/>
      </c>
      <c r="AC21" s="19" t="str">
        <f t="shared" si="16"/>
        <v/>
      </c>
      <c r="AD21" s="19" t="str">
        <f t="shared" si="16"/>
        <v/>
      </c>
      <c r="AE21" s="19" t="str">
        <f t="shared" si="16"/>
        <v/>
      </c>
      <c r="AF21" s="19" t="str">
        <f t="shared" si="16"/>
        <v/>
      </c>
      <c r="AG21" s="19" t="str">
        <f t="shared" si="16"/>
        <v/>
      </c>
      <c r="AH21" s="19" t="str">
        <f t="shared" si="16"/>
        <v/>
      </c>
      <c r="AI21" s="19" t="str">
        <f t="shared" si="16"/>
        <v/>
      </c>
      <c r="AJ21" s="19" t="str">
        <f t="shared" si="16"/>
        <v/>
      </c>
      <c r="AK21" s="19" t="str">
        <f t="shared" si="16"/>
        <v/>
      </c>
      <c r="AL21" s="19" t="str">
        <f t="shared" si="16"/>
        <v/>
      </c>
      <c r="AM21" s="19" t="str">
        <f t="shared" si="17"/>
        <v/>
      </c>
      <c r="AN21" s="19" t="str">
        <f t="shared" si="17"/>
        <v/>
      </c>
      <c r="AO21" s="19" t="str">
        <f t="shared" si="17"/>
        <v/>
      </c>
      <c r="AP21" s="19" t="str">
        <f t="shared" si="17"/>
        <v/>
      </c>
      <c r="AQ21" s="19" t="str">
        <f t="shared" si="17"/>
        <v/>
      </c>
      <c r="AR21" s="19" t="str">
        <f t="shared" si="17"/>
        <v/>
      </c>
      <c r="AS21" s="19" t="str">
        <f t="shared" si="17"/>
        <v/>
      </c>
      <c r="AT21" s="19" t="str">
        <f t="shared" si="17"/>
        <v/>
      </c>
      <c r="AU21" s="19" t="str">
        <f t="shared" si="17"/>
        <v/>
      </c>
      <c r="AV21" s="19" t="str">
        <f t="shared" si="17"/>
        <v/>
      </c>
      <c r="AW21" s="19" t="str">
        <f t="shared" si="18"/>
        <v/>
      </c>
      <c r="AX21" s="19" t="str">
        <f t="shared" si="18"/>
        <v/>
      </c>
      <c r="AY21" s="19" t="str">
        <f t="shared" si="18"/>
        <v/>
      </c>
      <c r="AZ21" s="19" t="str">
        <f t="shared" si="18"/>
        <v/>
      </c>
      <c r="BA21" s="19" t="str">
        <f t="shared" si="18"/>
        <v/>
      </c>
      <c r="BB21" s="19" t="str">
        <f t="shared" si="18"/>
        <v/>
      </c>
      <c r="BC21" s="19" t="str">
        <f t="shared" si="18"/>
        <v/>
      </c>
      <c r="BD21" s="19" t="str">
        <f t="shared" si="18"/>
        <v/>
      </c>
      <c r="BE21" s="19" t="str">
        <f t="shared" si="18"/>
        <v/>
      </c>
      <c r="BF21" s="19" t="str">
        <f t="shared" si="18"/>
        <v/>
      </c>
      <c r="BG21" s="19" t="str">
        <f t="shared" si="19"/>
        <v/>
      </c>
      <c r="BH21" s="19" t="str">
        <f t="shared" si="19"/>
        <v/>
      </c>
      <c r="BI21" s="19" t="str">
        <f t="shared" si="19"/>
        <v/>
      </c>
      <c r="BJ21" s="19" t="str">
        <f t="shared" si="19"/>
        <v/>
      </c>
      <c r="BK21" s="19" t="str">
        <f t="shared" si="19"/>
        <v/>
      </c>
      <c r="BL21" s="19" t="str">
        <f t="shared" si="19"/>
        <v/>
      </c>
      <c r="BM21" s="19" t="str">
        <f t="shared" si="19"/>
        <v/>
      </c>
      <c r="BN21" s="19" t="str">
        <f t="shared" si="19"/>
        <v/>
      </c>
      <c r="BO21" s="19" t="str">
        <f t="shared" si="19"/>
        <v/>
      </c>
      <c r="BP21" s="19" t="str">
        <f t="shared" si="19"/>
        <v/>
      </c>
      <c r="BQ21" s="19" t="str">
        <f t="shared" si="20"/>
        <v/>
      </c>
      <c r="BR21" s="19" t="str">
        <f t="shared" si="20"/>
        <v/>
      </c>
      <c r="BS21" s="19" t="str">
        <f t="shared" si="20"/>
        <v/>
      </c>
      <c r="BT21" s="19" t="str">
        <f t="shared" si="20"/>
        <v/>
      </c>
      <c r="BU21" s="19" t="str">
        <f t="shared" si="20"/>
        <v/>
      </c>
      <c r="BV21" s="19" t="str">
        <f t="shared" si="20"/>
        <v/>
      </c>
      <c r="BW21" s="19" t="str">
        <f t="shared" si="20"/>
        <v/>
      </c>
      <c r="BX21" s="19" t="str">
        <f t="shared" si="20"/>
        <v/>
      </c>
      <c r="BY21" s="19" t="str">
        <f t="shared" si="20"/>
        <v/>
      </c>
      <c r="BZ21" s="19" t="str">
        <f t="shared" si="20"/>
        <v/>
      </c>
      <c r="CA21" s="19" t="str">
        <f t="shared" si="21"/>
        <v/>
      </c>
      <c r="CB21" s="19" t="str">
        <f t="shared" si="21"/>
        <v/>
      </c>
      <c r="CC21" s="19" t="str">
        <f t="shared" si="21"/>
        <v/>
      </c>
      <c r="CD21" s="19" t="str">
        <f t="shared" si="21"/>
        <v/>
      </c>
      <c r="CE21" s="19" t="str">
        <f t="shared" si="21"/>
        <v/>
      </c>
      <c r="CF21" s="19" t="str">
        <f t="shared" si="21"/>
        <v/>
      </c>
      <c r="CG21" s="19" t="str">
        <f t="shared" si="21"/>
        <v/>
      </c>
      <c r="CH21" s="19" t="str">
        <f t="shared" si="21"/>
        <v/>
      </c>
      <c r="CI21" s="19" t="str">
        <f t="shared" si="21"/>
        <v/>
      </c>
      <c r="CJ21" s="19" t="str">
        <f t="shared" si="21"/>
        <v/>
      </c>
      <c r="CK21" s="19" t="str">
        <f t="shared" si="22"/>
        <v/>
      </c>
      <c r="CL21" s="19" t="str">
        <f t="shared" si="22"/>
        <v/>
      </c>
      <c r="CM21" s="19" t="str">
        <f t="shared" si="22"/>
        <v/>
      </c>
      <c r="CN21" s="19" t="str">
        <f t="shared" si="22"/>
        <v/>
      </c>
      <c r="CO21" s="19" t="str">
        <f t="shared" si="22"/>
        <v/>
      </c>
      <c r="CP21" s="19" t="str">
        <f t="shared" si="22"/>
        <v/>
      </c>
      <c r="CQ21" s="19" t="str">
        <f t="shared" si="22"/>
        <v/>
      </c>
      <c r="CR21" s="19" t="str">
        <f t="shared" si="22"/>
        <v/>
      </c>
      <c r="CS21" s="19" t="str">
        <f t="shared" si="22"/>
        <v/>
      </c>
      <c r="CT21" s="19" t="str">
        <f t="shared" si="22"/>
        <v/>
      </c>
    </row>
    <row r="22" spans="1:98" ht="15" customHeight="1" x14ac:dyDescent="0.25">
      <c r="A22" s="13"/>
      <c r="B22" s="14"/>
      <c r="C22" s="15"/>
      <c r="D22" s="15"/>
      <c r="E22" s="13"/>
      <c r="F22" s="16">
        <f t="shared" si="3"/>
        <v>0</v>
      </c>
      <c r="G22" s="17"/>
      <c r="H22" s="18" t="str">
        <f t="shared" si="4"/>
        <v/>
      </c>
      <c r="I22" s="19" t="str">
        <f t="shared" si="14"/>
        <v/>
      </c>
      <c r="J22" s="19" t="str">
        <f t="shared" si="14"/>
        <v/>
      </c>
      <c r="K22" s="19" t="str">
        <f t="shared" si="14"/>
        <v/>
      </c>
      <c r="L22" s="19" t="str">
        <f t="shared" si="14"/>
        <v/>
      </c>
      <c r="M22" s="19" t="str">
        <f t="shared" si="14"/>
        <v/>
      </c>
      <c r="N22" s="19" t="str">
        <f t="shared" si="14"/>
        <v/>
      </c>
      <c r="O22" s="19" t="str">
        <f t="shared" si="14"/>
        <v/>
      </c>
      <c r="P22" s="19" t="str">
        <f t="shared" si="14"/>
        <v/>
      </c>
      <c r="Q22" s="19" t="str">
        <f t="shared" si="14"/>
        <v/>
      </c>
      <c r="R22" s="19" t="str">
        <f t="shared" si="14"/>
        <v/>
      </c>
      <c r="S22" s="19" t="str">
        <f t="shared" si="15"/>
        <v/>
      </c>
      <c r="T22" s="19" t="str">
        <f t="shared" si="15"/>
        <v/>
      </c>
      <c r="U22" s="19" t="str">
        <f t="shared" si="15"/>
        <v/>
      </c>
      <c r="V22" s="19" t="str">
        <f t="shared" si="15"/>
        <v/>
      </c>
      <c r="W22" s="19" t="str">
        <f t="shared" si="15"/>
        <v/>
      </c>
      <c r="X22" s="19" t="str">
        <f t="shared" si="15"/>
        <v/>
      </c>
      <c r="Y22" s="19" t="str">
        <f t="shared" si="15"/>
        <v/>
      </c>
      <c r="Z22" s="19" t="str">
        <f t="shared" si="15"/>
        <v/>
      </c>
      <c r="AA22" s="19" t="str">
        <f t="shared" si="15"/>
        <v/>
      </c>
      <c r="AB22" s="19" t="str">
        <f t="shared" si="15"/>
        <v/>
      </c>
      <c r="AC22" s="19" t="str">
        <f t="shared" si="16"/>
        <v/>
      </c>
      <c r="AD22" s="19" t="str">
        <f t="shared" si="16"/>
        <v/>
      </c>
      <c r="AE22" s="19" t="str">
        <f t="shared" si="16"/>
        <v/>
      </c>
      <c r="AF22" s="19" t="str">
        <f t="shared" si="16"/>
        <v/>
      </c>
      <c r="AG22" s="19" t="str">
        <f t="shared" si="16"/>
        <v/>
      </c>
      <c r="AH22" s="19" t="str">
        <f t="shared" si="16"/>
        <v/>
      </c>
      <c r="AI22" s="19" t="str">
        <f t="shared" si="16"/>
        <v/>
      </c>
      <c r="AJ22" s="19" t="str">
        <f t="shared" si="16"/>
        <v/>
      </c>
      <c r="AK22" s="19" t="str">
        <f t="shared" si="16"/>
        <v/>
      </c>
      <c r="AL22" s="19" t="str">
        <f t="shared" si="16"/>
        <v/>
      </c>
      <c r="AM22" s="19" t="str">
        <f t="shared" si="17"/>
        <v/>
      </c>
      <c r="AN22" s="19" t="str">
        <f t="shared" si="17"/>
        <v/>
      </c>
      <c r="AO22" s="19" t="str">
        <f t="shared" si="17"/>
        <v/>
      </c>
      <c r="AP22" s="19" t="str">
        <f t="shared" si="17"/>
        <v/>
      </c>
      <c r="AQ22" s="19" t="str">
        <f t="shared" si="17"/>
        <v/>
      </c>
      <c r="AR22" s="19" t="str">
        <f t="shared" si="17"/>
        <v/>
      </c>
      <c r="AS22" s="19" t="str">
        <f t="shared" si="17"/>
        <v/>
      </c>
      <c r="AT22" s="19" t="str">
        <f t="shared" si="17"/>
        <v/>
      </c>
      <c r="AU22" s="19" t="str">
        <f t="shared" si="17"/>
        <v/>
      </c>
      <c r="AV22" s="19" t="str">
        <f t="shared" si="17"/>
        <v/>
      </c>
      <c r="AW22" s="19" t="str">
        <f t="shared" si="18"/>
        <v/>
      </c>
      <c r="AX22" s="19" t="str">
        <f t="shared" si="18"/>
        <v/>
      </c>
      <c r="AY22" s="19" t="str">
        <f t="shared" si="18"/>
        <v/>
      </c>
      <c r="AZ22" s="19" t="str">
        <f t="shared" si="18"/>
        <v/>
      </c>
      <c r="BA22" s="19" t="str">
        <f t="shared" si="18"/>
        <v/>
      </c>
      <c r="BB22" s="19" t="str">
        <f t="shared" si="18"/>
        <v/>
      </c>
      <c r="BC22" s="19" t="str">
        <f t="shared" si="18"/>
        <v/>
      </c>
      <c r="BD22" s="19" t="str">
        <f t="shared" si="18"/>
        <v/>
      </c>
      <c r="BE22" s="19" t="str">
        <f t="shared" si="18"/>
        <v/>
      </c>
      <c r="BF22" s="19" t="str">
        <f t="shared" si="18"/>
        <v/>
      </c>
      <c r="BG22" s="19" t="str">
        <f t="shared" si="19"/>
        <v/>
      </c>
      <c r="BH22" s="19" t="str">
        <f t="shared" si="19"/>
        <v/>
      </c>
      <c r="BI22" s="19" t="str">
        <f t="shared" si="19"/>
        <v/>
      </c>
      <c r="BJ22" s="19" t="str">
        <f t="shared" si="19"/>
        <v/>
      </c>
      <c r="BK22" s="19" t="str">
        <f t="shared" si="19"/>
        <v/>
      </c>
      <c r="BL22" s="19" t="str">
        <f t="shared" si="19"/>
        <v/>
      </c>
      <c r="BM22" s="19" t="str">
        <f t="shared" si="19"/>
        <v/>
      </c>
      <c r="BN22" s="19" t="str">
        <f t="shared" si="19"/>
        <v/>
      </c>
      <c r="BO22" s="19" t="str">
        <f t="shared" si="19"/>
        <v/>
      </c>
      <c r="BP22" s="19" t="str">
        <f t="shared" si="19"/>
        <v/>
      </c>
      <c r="BQ22" s="19" t="str">
        <f t="shared" si="20"/>
        <v/>
      </c>
      <c r="BR22" s="19" t="str">
        <f t="shared" si="20"/>
        <v/>
      </c>
      <c r="BS22" s="19" t="str">
        <f t="shared" si="20"/>
        <v/>
      </c>
      <c r="BT22" s="19" t="str">
        <f t="shared" si="20"/>
        <v/>
      </c>
      <c r="BU22" s="19" t="str">
        <f t="shared" si="20"/>
        <v/>
      </c>
      <c r="BV22" s="19" t="str">
        <f t="shared" si="20"/>
        <v/>
      </c>
      <c r="BW22" s="19" t="str">
        <f t="shared" si="20"/>
        <v/>
      </c>
      <c r="BX22" s="19" t="str">
        <f t="shared" si="20"/>
        <v/>
      </c>
      <c r="BY22" s="19" t="str">
        <f t="shared" si="20"/>
        <v/>
      </c>
      <c r="BZ22" s="19" t="str">
        <f t="shared" si="20"/>
        <v/>
      </c>
      <c r="CA22" s="19" t="str">
        <f t="shared" si="21"/>
        <v/>
      </c>
      <c r="CB22" s="19" t="str">
        <f t="shared" si="21"/>
        <v/>
      </c>
      <c r="CC22" s="19" t="str">
        <f t="shared" si="21"/>
        <v/>
      </c>
      <c r="CD22" s="19" t="str">
        <f t="shared" si="21"/>
        <v/>
      </c>
      <c r="CE22" s="19" t="str">
        <f t="shared" si="21"/>
        <v/>
      </c>
      <c r="CF22" s="19" t="str">
        <f t="shared" si="21"/>
        <v/>
      </c>
      <c r="CG22" s="19" t="str">
        <f t="shared" si="21"/>
        <v/>
      </c>
      <c r="CH22" s="19" t="str">
        <f t="shared" si="21"/>
        <v/>
      </c>
      <c r="CI22" s="19" t="str">
        <f t="shared" si="21"/>
        <v/>
      </c>
      <c r="CJ22" s="19" t="str">
        <f t="shared" si="21"/>
        <v/>
      </c>
      <c r="CK22" s="19" t="str">
        <f t="shared" si="22"/>
        <v/>
      </c>
      <c r="CL22" s="19" t="str">
        <f t="shared" si="22"/>
        <v/>
      </c>
      <c r="CM22" s="19" t="str">
        <f t="shared" si="22"/>
        <v/>
      </c>
      <c r="CN22" s="19" t="str">
        <f t="shared" si="22"/>
        <v/>
      </c>
      <c r="CO22" s="19" t="str">
        <f t="shared" si="22"/>
        <v/>
      </c>
      <c r="CP22" s="19" t="str">
        <f t="shared" si="22"/>
        <v/>
      </c>
      <c r="CQ22" s="19" t="str">
        <f t="shared" si="22"/>
        <v/>
      </c>
      <c r="CR22" s="19" t="str">
        <f t="shared" si="22"/>
        <v/>
      </c>
      <c r="CS22" s="19" t="str">
        <f t="shared" si="22"/>
        <v/>
      </c>
      <c r="CT22" s="19" t="str">
        <f t="shared" si="22"/>
        <v/>
      </c>
    </row>
    <row r="23" spans="1:98" ht="15" customHeight="1" x14ac:dyDescent="0.25">
      <c r="A23" s="13"/>
      <c r="B23" s="14"/>
      <c r="C23" s="15"/>
      <c r="D23" s="15"/>
      <c r="E23" s="13"/>
      <c r="F23" s="16">
        <f t="shared" si="3"/>
        <v>0</v>
      </c>
      <c r="G23" s="17"/>
      <c r="H23" s="18" t="str">
        <f t="shared" si="4"/>
        <v/>
      </c>
      <c r="I23" s="19" t="str">
        <f t="shared" si="14"/>
        <v/>
      </c>
      <c r="J23" s="19" t="str">
        <f t="shared" si="14"/>
        <v/>
      </c>
      <c r="K23" s="19" t="str">
        <f t="shared" si="14"/>
        <v/>
      </c>
      <c r="L23" s="19" t="str">
        <f t="shared" si="14"/>
        <v/>
      </c>
      <c r="M23" s="19" t="str">
        <f t="shared" si="14"/>
        <v/>
      </c>
      <c r="N23" s="19" t="str">
        <f t="shared" si="14"/>
        <v/>
      </c>
      <c r="O23" s="19" t="str">
        <f t="shared" si="14"/>
        <v/>
      </c>
      <c r="P23" s="19" t="str">
        <f t="shared" si="14"/>
        <v/>
      </c>
      <c r="Q23" s="19" t="str">
        <f t="shared" si="14"/>
        <v/>
      </c>
      <c r="R23" s="19" t="str">
        <f t="shared" si="14"/>
        <v/>
      </c>
      <c r="S23" s="19" t="str">
        <f t="shared" si="15"/>
        <v/>
      </c>
      <c r="T23" s="19" t="str">
        <f t="shared" si="15"/>
        <v/>
      </c>
      <c r="U23" s="19" t="str">
        <f t="shared" si="15"/>
        <v/>
      </c>
      <c r="V23" s="19" t="str">
        <f t="shared" si="15"/>
        <v/>
      </c>
      <c r="W23" s="19" t="str">
        <f t="shared" si="15"/>
        <v/>
      </c>
      <c r="X23" s="19" t="str">
        <f t="shared" si="15"/>
        <v/>
      </c>
      <c r="Y23" s="19" t="str">
        <f t="shared" si="15"/>
        <v/>
      </c>
      <c r="Z23" s="19" t="str">
        <f t="shared" si="15"/>
        <v/>
      </c>
      <c r="AA23" s="19" t="str">
        <f t="shared" si="15"/>
        <v/>
      </c>
      <c r="AB23" s="19" t="str">
        <f t="shared" si="15"/>
        <v/>
      </c>
      <c r="AC23" s="19" t="str">
        <f t="shared" si="16"/>
        <v/>
      </c>
      <c r="AD23" s="19" t="str">
        <f t="shared" si="16"/>
        <v/>
      </c>
      <c r="AE23" s="19" t="str">
        <f t="shared" si="16"/>
        <v/>
      </c>
      <c r="AF23" s="19" t="str">
        <f t="shared" si="16"/>
        <v/>
      </c>
      <c r="AG23" s="19" t="str">
        <f t="shared" si="16"/>
        <v/>
      </c>
      <c r="AH23" s="19" t="str">
        <f t="shared" si="16"/>
        <v/>
      </c>
      <c r="AI23" s="19" t="str">
        <f t="shared" si="16"/>
        <v/>
      </c>
      <c r="AJ23" s="19" t="str">
        <f t="shared" si="16"/>
        <v/>
      </c>
      <c r="AK23" s="19" t="str">
        <f t="shared" si="16"/>
        <v/>
      </c>
      <c r="AL23" s="19" t="str">
        <f t="shared" si="16"/>
        <v/>
      </c>
      <c r="AM23" s="19" t="str">
        <f t="shared" si="17"/>
        <v/>
      </c>
      <c r="AN23" s="19" t="str">
        <f t="shared" si="17"/>
        <v/>
      </c>
      <c r="AO23" s="19" t="str">
        <f t="shared" si="17"/>
        <v/>
      </c>
      <c r="AP23" s="19" t="str">
        <f t="shared" si="17"/>
        <v/>
      </c>
      <c r="AQ23" s="19" t="str">
        <f t="shared" si="17"/>
        <v/>
      </c>
      <c r="AR23" s="19" t="str">
        <f t="shared" si="17"/>
        <v/>
      </c>
      <c r="AS23" s="19" t="str">
        <f t="shared" si="17"/>
        <v/>
      </c>
      <c r="AT23" s="19" t="str">
        <f t="shared" si="17"/>
        <v/>
      </c>
      <c r="AU23" s="19" t="str">
        <f t="shared" si="17"/>
        <v/>
      </c>
      <c r="AV23" s="19" t="str">
        <f t="shared" si="17"/>
        <v/>
      </c>
      <c r="AW23" s="19" t="str">
        <f t="shared" si="18"/>
        <v/>
      </c>
      <c r="AX23" s="19" t="str">
        <f t="shared" si="18"/>
        <v/>
      </c>
      <c r="AY23" s="19" t="str">
        <f t="shared" si="18"/>
        <v/>
      </c>
      <c r="AZ23" s="19" t="str">
        <f t="shared" si="18"/>
        <v/>
      </c>
      <c r="BA23" s="19" t="str">
        <f t="shared" si="18"/>
        <v/>
      </c>
      <c r="BB23" s="19" t="str">
        <f t="shared" si="18"/>
        <v/>
      </c>
      <c r="BC23" s="19" t="str">
        <f t="shared" si="18"/>
        <v/>
      </c>
      <c r="BD23" s="19" t="str">
        <f t="shared" si="18"/>
        <v/>
      </c>
      <c r="BE23" s="19" t="str">
        <f t="shared" si="18"/>
        <v/>
      </c>
      <c r="BF23" s="19" t="str">
        <f t="shared" si="18"/>
        <v/>
      </c>
      <c r="BG23" s="19" t="str">
        <f t="shared" si="19"/>
        <v/>
      </c>
      <c r="BH23" s="19" t="str">
        <f t="shared" si="19"/>
        <v/>
      </c>
      <c r="BI23" s="19" t="str">
        <f t="shared" si="19"/>
        <v/>
      </c>
      <c r="BJ23" s="19" t="str">
        <f t="shared" si="19"/>
        <v/>
      </c>
      <c r="BK23" s="19" t="str">
        <f t="shared" si="19"/>
        <v/>
      </c>
      <c r="BL23" s="19" t="str">
        <f t="shared" si="19"/>
        <v/>
      </c>
      <c r="BM23" s="19" t="str">
        <f t="shared" si="19"/>
        <v/>
      </c>
      <c r="BN23" s="19" t="str">
        <f t="shared" si="19"/>
        <v/>
      </c>
      <c r="BO23" s="19" t="str">
        <f t="shared" si="19"/>
        <v/>
      </c>
      <c r="BP23" s="19" t="str">
        <f t="shared" si="19"/>
        <v/>
      </c>
      <c r="BQ23" s="19" t="str">
        <f t="shared" si="20"/>
        <v/>
      </c>
      <c r="BR23" s="19" t="str">
        <f t="shared" si="20"/>
        <v/>
      </c>
      <c r="BS23" s="19" t="str">
        <f t="shared" si="20"/>
        <v/>
      </c>
      <c r="BT23" s="19" t="str">
        <f t="shared" si="20"/>
        <v/>
      </c>
      <c r="BU23" s="19" t="str">
        <f t="shared" si="20"/>
        <v/>
      </c>
      <c r="BV23" s="19" t="str">
        <f t="shared" si="20"/>
        <v/>
      </c>
      <c r="BW23" s="19" t="str">
        <f t="shared" si="20"/>
        <v/>
      </c>
      <c r="BX23" s="19" t="str">
        <f t="shared" si="20"/>
        <v/>
      </c>
      <c r="BY23" s="19" t="str">
        <f t="shared" si="20"/>
        <v/>
      </c>
      <c r="BZ23" s="19" t="str">
        <f t="shared" si="20"/>
        <v/>
      </c>
      <c r="CA23" s="19" t="str">
        <f t="shared" si="21"/>
        <v/>
      </c>
      <c r="CB23" s="19" t="str">
        <f t="shared" si="21"/>
        <v/>
      </c>
      <c r="CC23" s="19" t="str">
        <f t="shared" si="21"/>
        <v/>
      </c>
      <c r="CD23" s="19" t="str">
        <f t="shared" si="21"/>
        <v/>
      </c>
      <c r="CE23" s="19" t="str">
        <f t="shared" si="21"/>
        <v/>
      </c>
      <c r="CF23" s="19" t="str">
        <f t="shared" si="21"/>
        <v/>
      </c>
      <c r="CG23" s="19" t="str">
        <f t="shared" si="21"/>
        <v/>
      </c>
      <c r="CH23" s="19" t="str">
        <f t="shared" si="21"/>
        <v/>
      </c>
      <c r="CI23" s="19" t="str">
        <f t="shared" si="21"/>
        <v/>
      </c>
      <c r="CJ23" s="19" t="str">
        <f t="shared" si="21"/>
        <v/>
      </c>
      <c r="CK23" s="19" t="str">
        <f t="shared" si="22"/>
        <v/>
      </c>
      <c r="CL23" s="19" t="str">
        <f t="shared" si="22"/>
        <v/>
      </c>
      <c r="CM23" s="19" t="str">
        <f t="shared" si="22"/>
        <v/>
      </c>
      <c r="CN23" s="19" t="str">
        <f t="shared" si="22"/>
        <v/>
      </c>
      <c r="CO23" s="19" t="str">
        <f t="shared" si="22"/>
        <v/>
      </c>
      <c r="CP23" s="19" t="str">
        <f t="shared" si="22"/>
        <v/>
      </c>
      <c r="CQ23" s="19" t="str">
        <f t="shared" si="22"/>
        <v/>
      </c>
      <c r="CR23" s="19" t="str">
        <f t="shared" si="22"/>
        <v/>
      </c>
      <c r="CS23" s="19" t="str">
        <f t="shared" si="22"/>
        <v/>
      </c>
      <c r="CT23" s="19" t="str">
        <f t="shared" si="22"/>
        <v/>
      </c>
    </row>
    <row r="24" spans="1:98" ht="15" customHeight="1" x14ac:dyDescent="0.25">
      <c r="A24" s="13"/>
      <c r="B24" s="14"/>
      <c r="C24" s="15"/>
      <c r="D24" s="15"/>
      <c r="E24" s="13"/>
      <c r="F24" s="16">
        <f t="shared" si="3"/>
        <v>0</v>
      </c>
      <c r="G24" s="17"/>
      <c r="H24" s="18" t="str">
        <f t="shared" si="4"/>
        <v/>
      </c>
      <c r="I24" s="19" t="str">
        <f t="shared" si="14"/>
        <v/>
      </c>
      <c r="J24" s="19" t="str">
        <f t="shared" si="14"/>
        <v/>
      </c>
      <c r="K24" s="19" t="str">
        <f t="shared" si="14"/>
        <v/>
      </c>
      <c r="L24" s="19" t="str">
        <f t="shared" si="14"/>
        <v/>
      </c>
      <c r="M24" s="19" t="str">
        <f t="shared" si="14"/>
        <v/>
      </c>
      <c r="N24" s="19" t="str">
        <f t="shared" si="14"/>
        <v/>
      </c>
      <c r="O24" s="19" t="str">
        <f t="shared" si="14"/>
        <v/>
      </c>
      <c r="P24" s="19" t="str">
        <f t="shared" si="14"/>
        <v/>
      </c>
      <c r="Q24" s="19" t="str">
        <f t="shared" si="14"/>
        <v/>
      </c>
      <c r="R24" s="19" t="str">
        <f t="shared" si="14"/>
        <v/>
      </c>
      <c r="S24" s="19" t="str">
        <f t="shared" si="15"/>
        <v/>
      </c>
      <c r="T24" s="19" t="str">
        <f t="shared" si="15"/>
        <v/>
      </c>
      <c r="U24" s="19" t="str">
        <f t="shared" si="15"/>
        <v/>
      </c>
      <c r="V24" s="19" t="str">
        <f t="shared" si="15"/>
        <v/>
      </c>
      <c r="W24" s="19" t="str">
        <f t="shared" si="15"/>
        <v/>
      </c>
      <c r="X24" s="19" t="str">
        <f t="shared" si="15"/>
        <v/>
      </c>
      <c r="Y24" s="19" t="str">
        <f t="shared" si="15"/>
        <v/>
      </c>
      <c r="Z24" s="19" t="str">
        <f t="shared" si="15"/>
        <v/>
      </c>
      <c r="AA24" s="19" t="str">
        <f t="shared" si="15"/>
        <v/>
      </c>
      <c r="AB24" s="19" t="str">
        <f t="shared" si="15"/>
        <v/>
      </c>
      <c r="AC24" s="19" t="str">
        <f t="shared" si="16"/>
        <v/>
      </c>
      <c r="AD24" s="19" t="str">
        <f t="shared" si="16"/>
        <v/>
      </c>
      <c r="AE24" s="19" t="str">
        <f t="shared" si="16"/>
        <v/>
      </c>
      <c r="AF24" s="19" t="str">
        <f t="shared" si="16"/>
        <v/>
      </c>
      <c r="AG24" s="19" t="str">
        <f t="shared" si="16"/>
        <v/>
      </c>
      <c r="AH24" s="19" t="str">
        <f t="shared" si="16"/>
        <v/>
      </c>
      <c r="AI24" s="19" t="str">
        <f t="shared" si="16"/>
        <v/>
      </c>
      <c r="AJ24" s="19" t="str">
        <f t="shared" si="16"/>
        <v/>
      </c>
      <c r="AK24" s="19" t="str">
        <f t="shared" si="16"/>
        <v/>
      </c>
      <c r="AL24" s="19" t="str">
        <f t="shared" si="16"/>
        <v/>
      </c>
      <c r="AM24" s="19" t="str">
        <f t="shared" si="17"/>
        <v/>
      </c>
      <c r="AN24" s="19" t="str">
        <f t="shared" si="17"/>
        <v/>
      </c>
      <c r="AO24" s="19" t="str">
        <f t="shared" si="17"/>
        <v/>
      </c>
      <c r="AP24" s="19" t="str">
        <f t="shared" si="17"/>
        <v/>
      </c>
      <c r="AQ24" s="19" t="str">
        <f t="shared" si="17"/>
        <v/>
      </c>
      <c r="AR24" s="19" t="str">
        <f t="shared" si="17"/>
        <v/>
      </c>
      <c r="AS24" s="19" t="str">
        <f t="shared" si="17"/>
        <v/>
      </c>
      <c r="AT24" s="19" t="str">
        <f t="shared" si="17"/>
        <v/>
      </c>
      <c r="AU24" s="19" t="str">
        <f t="shared" si="17"/>
        <v/>
      </c>
      <c r="AV24" s="19" t="str">
        <f t="shared" si="17"/>
        <v/>
      </c>
      <c r="AW24" s="19" t="str">
        <f t="shared" si="18"/>
        <v/>
      </c>
      <c r="AX24" s="19" t="str">
        <f t="shared" si="18"/>
        <v/>
      </c>
      <c r="AY24" s="19" t="str">
        <f t="shared" si="18"/>
        <v/>
      </c>
      <c r="AZ24" s="19" t="str">
        <f t="shared" si="18"/>
        <v/>
      </c>
      <c r="BA24" s="19" t="str">
        <f t="shared" si="18"/>
        <v/>
      </c>
      <c r="BB24" s="19" t="str">
        <f t="shared" si="18"/>
        <v/>
      </c>
      <c r="BC24" s="19" t="str">
        <f t="shared" si="18"/>
        <v/>
      </c>
      <c r="BD24" s="19" t="str">
        <f t="shared" si="18"/>
        <v/>
      </c>
      <c r="BE24" s="19" t="str">
        <f t="shared" si="18"/>
        <v/>
      </c>
      <c r="BF24" s="19" t="str">
        <f t="shared" si="18"/>
        <v/>
      </c>
      <c r="BG24" s="19" t="str">
        <f t="shared" si="19"/>
        <v/>
      </c>
      <c r="BH24" s="19" t="str">
        <f t="shared" si="19"/>
        <v/>
      </c>
      <c r="BI24" s="19" t="str">
        <f t="shared" si="19"/>
        <v/>
      </c>
      <c r="BJ24" s="19" t="str">
        <f t="shared" si="19"/>
        <v/>
      </c>
      <c r="BK24" s="19" t="str">
        <f t="shared" si="19"/>
        <v/>
      </c>
      <c r="BL24" s="19" t="str">
        <f t="shared" si="19"/>
        <v/>
      </c>
      <c r="BM24" s="19" t="str">
        <f t="shared" si="19"/>
        <v/>
      </c>
      <c r="BN24" s="19" t="str">
        <f t="shared" si="19"/>
        <v/>
      </c>
      <c r="BO24" s="19" t="str">
        <f t="shared" si="19"/>
        <v/>
      </c>
      <c r="BP24" s="19" t="str">
        <f t="shared" si="19"/>
        <v/>
      </c>
      <c r="BQ24" s="19" t="str">
        <f t="shared" si="20"/>
        <v/>
      </c>
      <c r="BR24" s="19" t="str">
        <f t="shared" si="20"/>
        <v/>
      </c>
      <c r="BS24" s="19" t="str">
        <f t="shared" si="20"/>
        <v/>
      </c>
      <c r="BT24" s="19" t="str">
        <f t="shared" si="20"/>
        <v/>
      </c>
      <c r="BU24" s="19" t="str">
        <f t="shared" si="20"/>
        <v/>
      </c>
      <c r="BV24" s="19" t="str">
        <f t="shared" si="20"/>
        <v/>
      </c>
      <c r="BW24" s="19" t="str">
        <f t="shared" si="20"/>
        <v/>
      </c>
      <c r="BX24" s="19" t="str">
        <f t="shared" si="20"/>
        <v/>
      </c>
      <c r="BY24" s="19" t="str">
        <f t="shared" si="20"/>
        <v/>
      </c>
      <c r="BZ24" s="19" t="str">
        <f t="shared" si="20"/>
        <v/>
      </c>
      <c r="CA24" s="19" t="str">
        <f t="shared" si="21"/>
        <v/>
      </c>
      <c r="CB24" s="19" t="str">
        <f t="shared" si="21"/>
        <v/>
      </c>
      <c r="CC24" s="19" t="str">
        <f t="shared" si="21"/>
        <v/>
      </c>
      <c r="CD24" s="19" t="str">
        <f t="shared" si="21"/>
        <v/>
      </c>
      <c r="CE24" s="19" t="str">
        <f t="shared" si="21"/>
        <v/>
      </c>
      <c r="CF24" s="19" t="str">
        <f t="shared" si="21"/>
        <v/>
      </c>
      <c r="CG24" s="19" t="str">
        <f t="shared" si="21"/>
        <v/>
      </c>
      <c r="CH24" s="19" t="str">
        <f t="shared" si="21"/>
        <v/>
      </c>
      <c r="CI24" s="19" t="str">
        <f t="shared" si="21"/>
        <v/>
      </c>
      <c r="CJ24" s="19" t="str">
        <f t="shared" si="21"/>
        <v/>
      </c>
      <c r="CK24" s="19" t="str">
        <f t="shared" si="22"/>
        <v/>
      </c>
      <c r="CL24" s="19" t="str">
        <f t="shared" si="22"/>
        <v/>
      </c>
      <c r="CM24" s="19" t="str">
        <f t="shared" si="22"/>
        <v/>
      </c>
      <c r="CN24" s="19" t="str">
        <f t="shared" si="22"/>
        <v/>
      </c>
      <c r="CO24" s="19" t="str">
        <f t="shared" si="22"/>
        <v/>
      </c>
      <c r="CP24" s="19" t="str">
        <f t="shared" si="22"/>
        <v/>
      </c>
      <c r="CQ24" s="19" t="str">
        <f t="shared" si="22"/>
        <v/>
      </c>
      <c r="CR24" s="19" t="str">
        <f t="shared" si="22"/>
        <v/>
      </c>
      <c r="CS24" s="19" t="str">
        <f t="shared" si="22"/>
        <v/>
      </c>
      <c r="CT24" s="19" t="str">
        <f t="shared" si="22"/>
        <v/>
      </c>
    </row>
    <row r="25" spans="1:98" ht="15" customHeight="1" x14ac:dyDescent="0.25">
      <c r="A25" s="13"/>
      <c r="B25" s="14"/>
      <c r="C25" s="15"/>
      <c r="D25" s="15"/>
      <c r="E25" s="13"/>
      <c r="F25" s="16">
        <f t="shared" si="3"/>
        <v>0</v>
      </c>
      <c r="G25" s="17"/>
      <c r="H25" s="18" t="str">
        <f t="shared" si="4"/>
        <v/>
      </c>
      <c r="I25" s="19" t="str">
        <f t="shared" si="14"/>
        <v/>
      </c>
      <c r="J25" s="19" t="str">
        <f t="shared" si="14"/>
        <v/>
      </c>
      <c r="K25" s="19" t="str">
        <f t="shared" si="14"/>
        <v/>
      </c>
      <c r="L25" s="19" t="str">
        <f t="shared" si="14"/>
        <v/>
      </c>
      <c r="M25" s="19" t="str">
        <f t="shared" si="14"/>
        <v/>
      </c>
      <c r="N25" s="19" t="str">
        <f t="shared" si="14"/>
        <v/>
      </c>
      <c r="O25" s="19" t="str">
        <f t="shared" si="14"/>
        <v/>
      </c>
      <c r="P25" s="19" t="str">
        <f t="shared" si="14"/>
        <v/>
      </c>
      <c r="Q25" s="19" t="str">
        <f t="shared" si="14"/>
        <v/>
      </c>
      <c r="R25" s="19" t="str">
        <f t="shared" si="14"/>
        <v/>
      </c>
      <c r="S25" s="19" t="str">
        <f t="shared" si="15"/>
        <v/>
      </c>
      <c r="T25" s="19" t="str">
        <f t="shared" si="15"/>
        <v/>
      </c>
      <c r="U25" s="19" t="str">
        <f t="shared" si="15"/>
        <v/>
      </c>
      <c r="V25" s="19" t="str">
        <f t="shared" si="15"/>
        <v/>
      </c>
      <c r="W25" s="19" t="str">
        <f t="shared" si="15"/>
        <v/>
      </c>
      <c r="X25" s="19" t="str">
        <f t="shared" si="15"/>
        <v/>
      </c>
      <c r="Y25" s="19" t="str">
        <f t="shared" si="15"/>
        <v/>
      </c>
      <c r="Z25" s="19" t="str">
        <f t="shared" si="15"/>
        <v/>
      </c>
      <c r="AA25" s="19" t="str">
        <f t="shared" si="15"/>
        <v/>
      </c>
      <c r="AB25" s="19" t="str">
        <f t="shared" si="15"/>
        <v/>
      </c>
      <c r="AC25" s="19" t="str">
        <f t="shared" si="16"/>
        <v/>
      </c>
      <c r="AD25" s="19" t="str">
        <f t="shared" si="16"/>
        <v/>
      </c>
      <c r="AE25" s="19" t="str">
        <f t="shared" si="16"/>
        <v/>
      </c>
      <c r="AF25" s="19" t="str">
        <f t="shared" si="16"/>
        <v/>
      </c>
      <c r="AG25" s="19" t="str">
        <f t="shared" si="16"/>
        <v/>
      </c>
      <c r="AH25" s="19" t="str">
        <f t="shared" si="16"/>
        <v/>
      </c>
      <c r="AI25" s="19" t="str">
        <f t="shared" si="16"/>
        <v/>
      </c>
      <c r="AJ25" s="19" t="str">
        <f t="shared" si="16"/>
        <v/>
      </c>
      <c r="AK25" s="19" t="str">
        <f t="shared" si="16"/>
        <v/>
      </c>
      <c r="AL25" s="19" t="str">
        <f t="shared" si="16"/>
        <v/>
      </c>
      <c r="AM25" s="19" t="str">
        <f t="shared" si="17"/>
        <v/>
      </c>
      <c r="AN25" s="19" t="str">
        <f t="shared" si="17"/>
        <v/>
      </c>
      <c r="AO25" s="19" t="str">
        <f t="shared" si="17"/>
        <v/>
      </c>
      <c r="AP25" s="19" t="str">
        <f t="shared" si="17"/>
        <v/>
      </c>
      <c r="AQ25" s="19" t="str">
        <f t="shared" si="17"/>
        <v/>
      </c>
      <c r="AR25" s="19" t="str">
        <f t="shared" si="17"/>
        <v/>
      </c>
      <c r="AS25" s="19" t="str">
        <f t="shared" si="17"/>
        <v/>
      </c>
      <c r="AT25" s="19" t="str">
        <f t="shared" si="17"/>
        <v/>
      </c>
      <c r="AU25" s="19" t="str">
        <f t="shared" si="17"/>
        <v/>
      </c>
      <c r="AV25" s="19" t="str">
        <f t="shared" si="17"/>
        <v/>
      </c>
      <c r="AW25" s="19" t="str">
        <f t="shared" si="18"/>
        <v/>
      </c>
      <c r="AX25" s="19" t="str">
        <f t="shared" si="18"/>
        <v/>
      </c>
      <c r="AY25" s="19" t="str">
        <f t="shared" si="18"/>
        <v/>
      </c>
      <c r="AZ25" s="19" t="str">
        <f t="shared" si="18"/>
        <v/>
      </c>
      <c r="BA25" s="19" t="str">
        <f t="shared" si="18"/>
        <v/>
      </c>
      <c r="BB25" s="19" t="str">
        <f t="shared" si="18"/>
        <v/>
      </c>
      <c r="BC25" s="19" t="str">
        <f t="shared" si="18"/>
        <v/>
      </c>
      <c r="BD25" s="19" t="str">
        <f t="shared" si="18"/>
        <v/>
      </c>
      <c r="BE25" s="19" t="str">
        <f t="shared" si="18"/>
        <v/>
      </c>
      <c r="BF25" s="19" t="str">
        <f t="shared" si="18"/>
        <v/>
      </c>
      <c r="BG25" s="19" t="str">
        <f t="shared" si="19"/>
        <v/>
      </c>
      <c r="BH25" s="19" t="str">
        <f t="shared" si="19"/>
        <v/>
      </c>
      <c r="BI25" s="19" t="str">
        <f t="shared" si="19"/>
        <v/>
      </c>
      <c r="BJ25" s="19" t="str">
        <f t="shared" si="19"/>
        <v/>
      </c>
      <c r="BK25" s="19" t="str">
        <f t="shared" si="19"/>
        <v/>
      </c>
      <c r="BL25" s="19" t="str">
        <f t="shared" si="19"/>
        <v/>
      </c>
      <c r="BM25" s="19" t="str">
        <f t="shared" si="19"/>
        <v/>
      </c>
      <c r="BN25" s="19" t="str">
        <f t="shared" si="19"/>
        <v/>
      </c>
      <c r="BO25" s="19" t="str">
        <f t="shared" si="19"/>
        <v/>
      </c>
      <c r="BP25" s="19" t="str">
        <f t="shared" si="19"/>
        <v/>
      </c>
      <c r="BQ25" s="19" t="str">
        <f t="shared" si="20"/>
        <v/>
      </c>
      <c r="BR25" s="19" t="str">
        <f t="shared" si="20"/>
        <v/>
      </c>
      <c r="BS25" s="19" t="str">
        <f t="shared" si="20"/>
        <v/>
      </c>
      <c r="BT25" s="19" t="str">
        <f t="shared" si="20"/>
        <v/>
      </c>
      <c r="BU25" s="19" t="str">
        <f t="shared" si="20"/>
        <v/>
      </c>
      <c r="BV25" s="19" t="str">
        <f t="shared" si="20"/>
        <v/>
      </c>
      <c r="BW25" s="19" t="str">
        <f t="shared" si="20"/>
        <v/>
      </c>
      <c r="BX25" s="19" t="str">
        <f t="shared" si="20"/>
        <v/>
      </c>
      <c r="BY25" s="19" t="str">
        <f t="shared" si="20"/>
        <v/>
      </c>
      <c r="BZ25" s="19" t="str">
        <f t="shared" si="20"/>
        <v/>
      </c>
      <c r="CA25" s="19" t="str">
        <f t="shared" si="21"/>
        <v/>
      </c>
      <c r="CB25" s="19" t="str">
        <f t="shared" si="21"/>
        <v/>
      </c>
      <c r="CC25" s="19" t="str">
        <f t="shared" si="21"/>
        <v/>
      </c>
      <c r="CD25" s="19" t="str">
        <f t="shared" si="21"/>
        <v/>
      </c>
      <c r="CE25" s="19" t="str">
        <f t="shared" si="21"/>
        <v/>
      </c>
      <c r="CF25" s="19" t="str">
        <f t="shared" si="21"/>
        <v/>
      </c>
      <c r="CG25" s="19" t="str">
        <f t="shared" si="21"/>
        <v/>
      </c>
      <c r="CH25" s="19" t="str">
        <f t="shared" si="21"/>
        <v/>
      </c>
      <c r="CI25" s="19" t="str">
        <f t="shared" si="21"/>
        <v/>
      </c>
      <c r="CJ25" s="19" t="str">
        <f t="shared" si="21"/>
        <v/>
      </c>
      <c r="CK25" s="19" t="str">
        <f t="shared" si="22"/>
        <v/>
      </c>
      <c r="CL25" s="19" t="str">
        <f t="shared" si="22"/>
        <v/>
      </c>
      <c r="CM25" s="19" t="str">
        <f t="shared" si="22"/>
        <v/>
      </c>
      <c r="CN25" s="19" t="str">
        <f t="shared" si="22"/>
        <v/>
      </c>
      <c r="CO25" s="19" t="str">
        <f t="shared" si="22"/>
        <v/>
      </c>
      <c r="CP25" s="19" t="str">
        <f t="shared" si="22"/>
        <v/>
      </c>
      <c r="CQ25" s="19" t="str">
        <f t="shared" si="22"/>
        <v/>
      </c>
      <c r="CR25" s="19" t="str">
        <f t="shared" si="22"/>
        <v/>
      </c>
      <c r="CS25" s="19" t="str">
        <f t="shared" si="22"/>
        <v/>
      </c>
      <c r="CT25" s="19" t="str">
        <f t="shared" si="22"/>
        <v/>
      </c>
    </row>
    <row r="26" spans="1:98" ht="15" customHeight="1" x14ac:dyDescent="0.25">
      <c r="A26" s="13"/>
      <c r="B26" s="14"/>
      <c r="C26" s="15"/>
      <c r="D26" s="15"/>
      <c r="E26" s="13"/>
      <c r="F26" s="16">
        <f t="shared" si="3"/>
        <v>0</v>
      </c>
      <c r="G26" s="17"/>
      <c r="H26" s="18" t="str">
        <f t="shared" si="4"/>
        <v/>
      </c>
      <c r="I26" s="19" t="str">
        <f t="shared" si="14"/>
        <v/>
      </c>
      <c r="J26" s="19" t="str">
        <f t="shared" si="14"/>
        <v/>
      </c>
      <c r="K26" s="19" t="str">
        <f t="shared" si="14"/>
        <v/>
      </c>
      <c r="L26" s="19" t="str">
        <f t="shared" si="14"/>
        <v/>
      </c>
      <c r="M26" s="19" t="str">
        <f t="shared" si="14"/>
        <v/>
      </c>
      <c r="N26" s="19" t="str">
        <f t="shared" si="14"/>
        <v/>
      </c>
      <c r="O26" s="19" t="str">
        <f t="shared" si="14"/>
        <v/>
      </c>
      <c r="P26" s="19" t="str">
        <f t="shared" si="14"/>
        <v/>
      </c>
      <c r="Q26" s="19" t="str">
        <f t="shared" si="14"/>
        <v/>
      </c>
      <c r="R26" s="19" t="str">
        <f t="shared" si="14"/>
        <v/>
      </c>
      <c r="S26" s="19" t="str">
        <f t="shared" si="15"/>
        <v/>
      </c>
      <c r="T26" s="19" t="str">
        <f t="shared" si="15"/>
        <v/>
      </c>
      <c r="U26" s="19" t="str">
        <f t="shared" si="15"/>
        <v/>
      </c>
      <c r="V26" s="19" t="str">
        <f t="shared" si="15"/>
        <v/>
      </c>
      <c r="W26" s="19" t="str">
        <f t="shared" si="15"/>
        <v/>
      </c>
      <c r="X26" s="19" t="str">
        <f t="shared" si="15"/>
        <v/>
      </c>
      <c r="Y26" s="19" t="str">
        <f t="shared" si="15"/>
        <v/>
      </c>
      <c r="Z26" s="19" t="str">
        <f t="shared" si="15"/>
        <v/>
      </c>
      <c r="AA26" s="19" t="str">
        <f t="shared" si="15"/>
        <v/>
      </c>
      <c r="AB26" s="19" t="str">
        <f t="shared" si="15"/>
        <v/>
      </c>
      <c r="AC26" s="19" t="str">
        <f t="shared" si="16"/>
        <v/>
      </c>
      <c r="AD26" s="19" t="str">
        <f t="shared" si="16"/>
        <v/>
      </c>
      <c r="AE26" s="19" t="str">
        <f t="shared" si="16"/>
        <v/>
      </c>
      <c r="AF26" s="19" t="str">
        <f t="shared" si="16"/>
        <v/>
      </c>
      <c r="AG26" s="19" t="str">
        <f t="shared" si="16"/>
        <v/>
      </c>
      <c r="AH26" s="19" t="str">
        <f t="shared" si="16"/>
        <v/>
      </c>
      <c r="AI26" s="19" t="str">
        <f t="shared" si="16"/>
        <v/>
      </c>
      <c r="AJ26" s="19" t="str">
        <f t="shared" si="16"/>
        <v/>
      </c>
      <c r="AK26" s="19" t="str">
        <f t="shared" si="16"/>
        <v/>
      </c>
      <c r="AL26" s="19" t="str">
        <f t="shared" si="16"/>
        <v/>
      </c>
      <c r="AM26" s="19" t="str">
        <f t="shared" si="17"/>
        <v/>
      </c>
      <c r="AN26" s="19" t="str">
        <f t="shared" si="17"/>
        <v/>
      </c>
      <c r="AO26" s="19" t="str">
        <f t="shared" si="17"/>
        <v/>
      </c>
      <c r="AP26" s="19" t="str">
        <f t="shared" si="17"/>
        <v/>
      </c>
      <c r="AQ26" s="19" t="str">
        <f t="shared" si="17"/>
        <v/>
      </c>
      <c r="AR26" s="19" t="str">
        <f t="shared" si="17"/>
        <v/>
      </c>
      <c r="AS26" s="19" t="str">
        <f t="shared" si="17"/>
        <v/>
      </c>
      <c r="AT26" s="19" t="str">
        <f t="shared" si="17"/>
        <v/>
      </c>
      <c r="AU26" s="19" t="str">
        <f t="shared" si="17"/>
        <v/>
      </c>
      <c r="AV26" s="19" t="str">
        <f t="shared" si="17"/>
        <v/>
      </c>
      <c r="AW26" s="19" t="str">
        <f t="shared" si="18"/>
        <v/>
      </c>
      <c r="AX26" s="19" t="str">
        <f t="shared" si="18"/>
        <v/>
      </c>
      <c r="AY26" s="19" t="str">
        <f t="shared" si="18"/>
        <v/>
      </c>
      <c r="AZ26" s="19" t="str">
        <f t="shared" si="18"/>
        <v/>
      </c>
      <c r="BA26" s="19" t="str">
        <f t="shared" si="18"/>
        <v/>
      </c>
      <c r="BB26" s="19" t="str">
        <f t="shared" si="18"/>
        <v/>
      </c>
      <c r="BC26" s="19" t="str">
        <f t="shared" si="18"/>
        <v/>
      </c>
      <c r="BD26" s="19" t="str">
        <f t="shared" si="18"/>
        <v/>
      </c>
      <c r="BE26" s="19" t="str">
        <f t="shared" si="18"/>
        <v/>
      </c>
      <c r="BF26" s="19" t="str">
        <f t="shared" si="18"/>
        <v/>
      </c>
      <c r="BG26" s="19" t="str">
        <f t="shared" si="19"/>
        <v/>
      </c>
      <c r="BH26" s="19" t="str">
        <f t="shared" si="19"/>
        <v/>
      </c>
      <c r="BI26" s="19" t="str">
        <f t="shared" si="19"/>
        <v/>
      </c>
      <c r="BJ26" s="19" t="str">
        <f t="shared" si="19"/>
        <v/>
      </c>
      <c r="BK26" s="19" t="str">
        <f t="shared" si="19"/>
        <v/>
      </c>
      <c r="BL26" s="19" t="str">
        <f t="shared" si="19"/>
        <v/>
      </c>
      <c r="BM26" s="19" t="str">
        <f t="shared" si="19"/>
        <v/>
      </c>
      <c r="BN26" s="19" t="str">
        <f t="shared" si="19"/>
        <v/>
      </c>
      <c r="BO26" s="19" t="str">
        <f t="shared" si="19"/>
        <v/>
      </c>
      <c r="BP26" s="19" t="str">
        <f t="shared" si="19"/>
        <v/>
      </c>
      <c r="BQ26" s="19" t="str">
        <f t="shared" si="20"/>
        <v/>
      </c>
      <c r="BR26" s="19" t="str">
        <f t="shared" si="20"/>
        <v/>
      </c>
      <c r="BS26" s="19" t="str">
        <f t="shared" si="20"/>
        <v/>
      </c>
      <c r="BT26" s="19" t="str">
        <f t="shared" si="20"/>
        <v/>
      </c>
      <c r="BU26" s="19" t="str">
        <f t="shared" si="20"/>
        <v/>
      </c>
      <c r="BV26" s="19" t="str">
        <f t="shared" si="20"/>
        <v/>
      </c>
      <c r="BW26" s="19" t="str">
        <f t="shared" si="20"/>
        <v/>
      </c>
      <c r="BX26" s="19" t="str">
        <f t="shared" si="20"/>
        <v/>
      </c>
      <c r="BY26" s="19" t="str">
        <f t="shared" si="20"/>
        <v/>
      </c>
      <c r="BZ26" s="19" t="str">
        <f t="shared" si="20"/>
        <v/>
      </c>
      <c r="CA26" s="19" t="str">
        <f t="shared" si="21"/>
        <v/>
      </c>
      <c r="CB26" s="19" t="str">
        <f t="shared" si="21"/>
        <v/>
      </c>
      <c r="CC26" s="19" t="str">
        <f t="shared" si="21"/>
        <v/>
      </c>
      <c r="CD26" s="19" t="str">
        <f t="shared" si="21"/>
        <v/>
      </c>
      <c r="CE26" s="19" t="str">
        <f t="shared" si="21"/>
        <v/>
      </c>
      <c r="CF26" s="19" t="str">
        <f t="shared" si="21"/>
        <v/>
      </c>
      <c r="CG26" s="19" t="str">
        <f t="shared" si="21"/>
        <v/>
      </c>
      <c r="CH26" s="19" t="str">
        <f t="shared" si="21"/>
        <v/>
      </c>
      <c r="CI26" s="19" t="str">
        <f t="shared" si="21"/>
        <v/>
      </c>
      <c r="CJ26" s="19" t="str">
        <f t="shared" si="21"/>
        <v/>
      </c>
      <c r="CK26" s="19" t="str">
        <f t="shared" si="22"/>
        <v/>
      </c>
      <c r="CL26" s="19" t="str">
        <f t="shared" si="22"/>
        <v/>
      </c>
      <c r="CM26" s="19" t="str">
        <f t="shared" si="22"/>
        <v/>
      </c>
      <c r="CN26" s="19" t="str">
        <f t="shared" si="22"/>
        <v/>
      </c>
      <c r="CO26" s="19" t="str">
        <f t="shared" si="22"/>
        <v/>
      </c>
      <c r="CP26" s="19" t="str">
        <f t="shared" si="22"/>
        <v/>
      </c>
      <c r="CQ26" s="19" t="str">
        <f t="shared" si="22"/>
        <v/>
      </c>
      <c r="CR26" s="19" t="str">
        <f t="shared" si="22"/>
        <v/>
      </c>
      <c r="CS26" s="19" t="str">
        <f t="shared" si="22"/>
        <v/>
      </c>
      <c r="CT26" s="19" t="str">
        <f t="shared" si="22"/>
        <v/>
      </c>
    </row>
    <row r="27" spans="1:98" ht="15" customHeight="1" x14ac:dyDescent="0.25">
      <c r="A27" s="13"/>
      <c r="B27" s="14"/>
      <c r="C27" s="15"/>
      <c r="D27" s="15"/>
      <c r="E27" s="13"/>
      <c r="F27" s="16">
        <f t="shared" si="3"/>
        <v>0</v>
      </c>
      <c r="G27" s="17"/>
      <c r="H27" s="18" t="str">
        <f t="shared" si="4"/>
        <v/>
      </c>
      <c r="I27" s="19" t="str">
        <f t="shared" si="14"/>
        <v/>
      </c>
      <c r="J27" s="19" t="str">
        <f t="shared" si="14"/>
        <v/>
      </c>
      <c r="K27" s="19" t="str">
        <f t="shared" si="14"/>
        <v/>
      </c>
      <c r="L27" s="19" t="str">
        <f t="shared" si="14"/>
        <v/>
      </c>
      <c r="M27" s="19" t="str">
        <f t="shared" si="14"/>
        <v/>
      </c>
      <c r="N27" s="19" t="str">
        <f t="shared" si="14"/>
        <v/>
      </c>
      <c r="O27" s="19" t="str">
        <f t="shared" si="14"/>
        <v/>
      </c>
      <c r="P27" s="19" t="str">
        <f t="shared" si="14"/>
        <v/>
      </c>
      <c r="Q27" s="19" t="str">
        <f t="shared" si="14"/>
        <v/>
      </c>
      <c r="R27" s="19" t="str">
        <f t="shared" si="14"/>
        <v/>
      </c>
      <c r="S27" s="19" t="str">
        <f t="shared" si="15"/>
        <v/>
      </c>
      <c r="T27" s="19" t="str">
        <f t="shared" si="15"/>
        <v/>
      </c>
      <c r="U27" s="19" t="str">
        <f t="shared" si="15"/>
        <v/>
      </c>
      <c r="V27" s="19" t="str">
        <f t="shared" si="15"/>
        <v/>
      </c>
      <c r="W27" s="19" t="str">
        <f t="shared" si="15"/>
        <v/>
      </c>
      <c r="X27" s="19" t="str">
        <f t="shared" si="15"/>
        <v/>
      </c>
      <c r="Y27" s="19" t="str">
        <f t="shared" si="15"/>
        <v/>
      </c>
      <c r="Z27" s="19" t="str">
        <f t="shared" si="15"/>
        <v/>
      </c>
      <c r="AA27" s="19" t="str">
        <f t="shared" si="15"/>
        <v/>
      </c>
      <c r="AB27" s="19" t="str">
        <f t="shared" si="15"/>
        <v/>
      </c>
      <c r="AC27" s="19" t="str">
        <f t="shared" si="16"/>
        <v/>
      </c>
      <c r="AD27" s="19" t="str">
        <f t="shared" si="16"/>
        <v/>
      </c>
      <c r="AE27" s="19" t="str">
        <f t="shared" si="16"/>
        <v/>
      </c>
      <c r="AF27" s="19" t="str">
        <f t="shared" si="16"/>
        <v/>
      </c>
      <c r="AG27" s="19" t="str">
        <f t="shared" si="16"/>
        <v/>
      </c>
      <c r="AH27" s="19" t="str">
        <f t="shared" si="16"/>
        <v/>
      </c>
      <c r="AI27" s="19" t="str">
        <f t="shared" si="16"/>
        <v/>
      </c>
      <c r="AJ27" s="19" t="str">
        <f t="shared" si="16"/>
        <v/>
      </c>
      <c r="AK27" s="19" t="str">
        <f t="shared" si="16"/>
        <v/>
      </c>
      <c r="AL27" s="19" t="str">
        <f t="shared" si="16"/>
        <v/>
      </c>
      <c r="AM27" s="19" t="str">
        <f t="shared" si="17"/>
        <v/>
      </c>
      <c r="AN27" s="19" t="str">
        <f t="shared" si="17"/>
        <v/>
      </c>
      <c r="AO27" s="19" t="str">
        <f t="shared" si="17"/>
        <v/>
      </c>
      <c r="AP27" s="19" t="str">
        <f t="shared" si="17"/>
        <v/>
      </c>
      <c r="AQ27" s="19" t="str">
        <f t="shared" si="17"/>
        <v/>
      </c>
      <c r="AR27" s="19" t="str">
        <f t="shared" si="17"/>
        <v/>
      </c>
      <c r="AS27" s="19" t="str">
        <f t="shared" si="17"/>
        <v/>
      </c>
      <c r="AT27" s="19" t="str">
        <f t="shared" si="17"/>
        <v/>
      </c>
      <c r="AU27" s="19" t="str">
        <f t="shared" si="17"/>
        <v/>
      </c>
      <c r="AV27" s="19" t="str">
        <f t="shared" si="17"/>
        <v/>
      </c>
      <c r="AW27" s="19" t="str">
        <f t="shared" si="18"/>
        <v/>
      </c>
      <c r="AX27" s="19" t="str">
        <f t="shared" si="18"/>
        <v/>
      </c>
      <c r="AY27" s="19" t="str">
        <f t="shared" si="18"/>
        <v/>
      </c>
      <c r="AZ27" s="19" t="str">
        <f t="shared" si="18"/>
        <v/>
      </c>
      <c r="BA27" s="19" t="str">
        <f t="shared" si="18"/>
        <v/>
      </c>
      <c r="BB27" s="19" t="str">
        <f t="shared" si="18"/>
        <v/>
      </c>
      <c r="BC27" s="19" t="str">
        <f t="shared" si="18"/>
        <v/>
      </c>
      <c r="BD27" s="19" t="str">
        <f t="shared" si="18"/>
        <v/>
      </c>
      <c r="BE27" s="19" t="str">
        <f t="shared" si="18"/>
        <v/>
      </c>
      <c r="BF27" s="19" t="str">
        <f t="shared" si="18"/>
        <v/>
      </c>
      <c r="BG27" s="19" t="str">
        <f t="shared" si="19"/>
        <v/>
      </c>
      <c r="BH27" s="19" t="str">
        <f t="shared" si="19"/>
        <v/>
      </c>
      <c r="BI27" s="19" t="str">
        <f t="shared" si="19"/>
        <v/>
      </c>
      <c r="BJ27" s="19" t="str">
        <f t="shared" si="19"/>
        <v/>
      </c>
      <c r="BK27" s="19" t="str">
        <f t="shared" si="19"/>
        <v/>
      </c>
      <c r="BL27" s="19" t="str">
        <f t="shared" si="19"/>
        <v/>
      </c>
      <c r="BM27" s="19" t="str">
        <f t="shared" si="19"/>
        <v/>
      </c>
      <c r="BN27" s="19" t="str">
        <f t="shared" si="19"/>
        <v/>
      </c>
      <c r="BO27" s="19" t="str">
        <f t="shared" si="19"/>
        <v/>
      </c>
      <c r="BP27" s="19" t="str">
        <f t="shared" si="19"/>
        <v/>
      </c>
      <c r="BQ27" s="19" t="str">
        <f t="shared" si="20"/>
        <v/>
      </c>
      <c r="BR27" s="19" t="str">
        <f t="shared" si="20"/>
        <v/>
      </c>
      <c r="BS27" s="19" t="str">
        <f t="shared" si="20"/>
        <v/>
      </c>
      <c r="BT27" s="19" t="str">
        <f t="shared" si="20"/>
        <v/>
      </c>
      <c r="BU27" s="19" t="str">
        <f t="shared" si="20"/>
        <v/>
      </c>
      <c r="BV27" s="19" t="str">
        <f t="shared" si="20"/>
        <v/>
      </c>
      <c r="BW27" s="19" t="str">
        <f t="shared" si="20"/>
        <v/>
      </c>
      <c r="BX27" s="19" t="str">
        <f t="shared" si="20"/>
        <v/>
      </c>
      <c r="BY27" s="19" t="str">
        <f t="shared" si="20"/>
        <v/>
      </c>
      <c r="BZ27" s="19" t="str">
        <f t="shared" si="20"/>
        <v/>
      </c>
      <c r="CA27" s="19" t="str">
        <f t="shared" si="21"/>
        <v/>
      </c>
      <c r="CB27" s="19" t="str">
        <f t="shared" si="21"/>
        <v/>
      </c>
      <c r="CC27" s="19" t="str">
        <f t="shared" si="21"/>
        <v/>
      </c>
      <c r="CD27" s="19" t="str">
        <f t="shared" si="21"/>
        <v/>
      </c>
      <c r="CE27" s="19" t="str">
        <f t="shared" si="21"/>
        <v/>
      </c>
      <c r="CF27" s="19" t="str">
        <f t="shared" si="21"/>
        <v/>
      </c>
      <c r="CG27" s="19" t="str">
        <f t="shared" si="21"/>
        <v/>
      </c>
      <c r="CH27" s="19" t="str">
        <f t="shared" si="21"/>
        <v/>
      </c>
      <c r="CI27" s="19" t="str">
        <f t="shared" si="21"/>
        <v/>
      </c>
      <c r="CJ27" s="19" t="str">
        <f t="shared" si="21"/>
        <v/>
      </c>
      <c r="CK27" s="19" t="str">
        <f t="shared" si="22"/>
        <v/>
      </c>
      <c r="CL27" s="19" t="str">
        <f t="shared" si="22"/>
        <v/>
      </c>
      <c r="CM27" s="19" t="str">
        <f t="shared" si="22"/>
        <v/>
      </c>
      <c r="CN27" s="19" t="str">
        <f t="shared" si="22"/>
        <v/>
      </c>
      <c r="CO27" s="19" t="str">
        <f t="shared" si="22"/>
        <v/>
      </c>
      <c r="CP27" s="19" t="str">
        <f t="shared" si="22"/>
        <v/>
      </c>
      <c r="CQ27" s="19" t="str">
        <f t="shared" si="22"/>
        <v/>
      </c>
      <c r="CR27" s="19" t="str">
        <f t="shared" si="22"/>
        <v/>
      </c>
      <c r="CS27" s="19" t="str">
        <f t="shared" si="22"/>
        <v/>
      </c>
      <c r="CT27" s="19" t="str">
        <f t="shared" si="22"/>
        <v/>
      </c>
    </row>
    <row r="28" spans="1:98" ht="15" customHeight="1" x14ac:dyDescent="0.25">
      <c r="A28" s="13"/>
      <c r="B28" s="14"/>
      <c r="C28" s="15"/>
      <c r="D28" s="15"/>
      <c r="E28" s="13"/>
      <c r="F28" s="16">
        <f t="shared" si="3"/>
        <v>0</v>
      </c>
      <c r="G28" s="17"/>
      <c r="H28" s="18" t="str">
        <f t="shared" si="4"/>
        <v/>
      </c>
      <c r="I28" s="19" t="str">
        <f t="shared" si="14"/>
        <v/>
      </c>
      <c r="J28" s="19" t="str">
        <f t="shared" si="14"/>
        <v/>
      </c>
      <c r="K28" s="19" t="str">
        <f t="shared" si="14"/>
        <v/>
      </c>
      <c r="L28" s="19" t="str">
        <f t="shared" si="14"/>
        <v/>
      </c>
      <c r="M28" s="19" t="str">
        <f t="shared" si="14"/>
        <v/>
      </c>
      <c r="N28" s="19" t="str">
        <f t="shared" si="14"/>
        <v/>
      </c>
      <c r="O28" s="19" t="str">
        <f t="shared" si="14"/>
        <v/>
      </c>
      <c r="P28" s="19" t="str">
        <f t="shared" si="14"/>
        <v/>
      </c>
      <c r="Q28" s="19" t="str">
        <f t="shared" si="14"/>
        <v/>
      </c>
      <c r="R28" s="19" t="str">
        <f t="shared" si="14"/>
        <v/>
      </c>
      <c r="S28" s="19" t="str">
        <f t="shared" si="15"/>
        <v/>
      </c>
      <c r="T28" s="19" t="str">
        <f t="shared" si="15"/>
        <v/>
      </c>
      <c r="U28" s="19" t="str">
        <f t="shared" si="15"/>
        <v/>
      </c>
      <c r="V28" s="19" t="str">
        <f t="shared" si="15"/>
        <v/>
      </c>
      <c r="W28" s="19" t="str">
        <f t="shared" si="15"/>
        <v/>
      </c>
      <c r="X28" s="19" t="str">
        <f t="shared" si="15"/>
        <v/>
      </c>
      <c r="Y28" s="19" t="str">
        <f t="shared" si="15"/>
        <v/>
      </c>
      <c r="Z28" s="19" t="str">
        <f t="shared" si="15"/>
        <v/>
      </c>
      <c r="AA28" s="19" t="str">
        <f t="shared" si="15"/>
        <v/>
      </c>
      <c r="AB28" s="19" t="str">
        <f t="shared" si="15"/>
        <v/>
      </c>
      <c r="AC28" s="19" t="str">
        <f t="shared" si="16"/>
        <v/>
      </c>
      <c r="AD28" s="19" t="str">
        <f t="shared" si="16"/>
        <v/>
      </c>
      <c r="AE28" s="19" t="str">
        <f t="shared" si="16"/>
        <v/>
      </c>
      <c r="AF28" s="19" t="str">
        <f t="shared" si="16"/>
        <v/>
      </c>
      <c r="AG28" s="19" t="str">
        <f t="shared" si="16"/>
        <v/>
      </c>
      <c r="AH28" s="19" t="str">
        <f t="shared" si="16"/>
        <v/>
      </c>
      <c r="AI28" s="19" t="str">
        <f t="shared" si="16"/>
        <v/>
      </c>
      <c r="AJ28" s="19" t="str">
        <f t="shared" si="16"/>
        <v/>
      </c>
      <c r="AK28" s="19" t="str">
        <f t="shared" si="16"/>
        <v/>
      </c>
      <c r="AL28" s="19" t="str">
        <f t="shared" si="16"/>
        <v/>
      </c>
      <c r="AM28" s="19" t="str">
        <f t="shared" si="17"/>
        <v/>
      </c>
      <c r="AN28" s="19" t="str">
        <f t="shared" si="17"/>
        <v/>
      </c>
      <c r="AO28" s="19" t="str">
        <f t="shared" si="17"/>
        <v/>
      </c>
      <c r="AP28" s="19" t="str">
        <f t="shared" si="17"/>
        <v/>
      </c>
      <c r="AQ28" s="19" t="str">
        <f t="shared" si="17"/>
        <v/>
      </c>
      <c r="AR28" s="19" t="str">
        <f t="shared" si="17"/>
        <v/>
      </c>
      <c r="AS28" s="19" t="str">
        <f t="shared" si="17"/>
        <v/>
      </c>
      <c r="AT28" s="19" t="str">
        <f t="shared" si="17"/>
        <v/>
      </c>
      <c r="AU28" s="19" t="str">
        <f t="shared" si="17"/>
        <v/>
      </c>
      <c r="AV28" s="19" t="str">
        <f t="shared" si="17"/>
        <v/>
      </c>
      <c r="AW28" s="19" t="str">
        <f t="shared" si="18"/>
        <v/>
      </c>
      <c r="AX28" s="19" t="str">
        <f t="shared" si="18"/>
        <v/>
      </c>
      <c r="AY28" s="19" t="str">
        <f t="shared" si="18"/>
        <v/>
      </c>
      <c r="AZ28" s="19" t="str">
        <f t="shared" si="18"/>
        <v/>
      </c>
      <c r="BA28" s="19" t="str">
        <f t="shared" si="18"/>
        <v/>
      </c>
      <c r="BB28" s="19" t="str">
        <f t="shared" si="18"/>
        <v/>
      </c>
      <c r="BC28" s="19" t="str">
        <f t="shared" si="18"/>
        <v/>
      </c>
      <c r="BD28" s="19" t="str">
        <f t="shared" si="18"/>
        <v/>
      </c>
      <c r="BE28" s="19" t="str">
        <f t="shared" si="18"/>
        <v/>
      </c>
      <c r="BF28" s="19" t="str">
        <f t="shared" si="18"/>
        <v/>
      </c>
      <c r="BG28" s="19" t="str">
        <f t="shared" si="19"/>
        <v/>
      </c>
      <c r="BH28" s="19" t="str">
        <f t="shared" si="19"/>
        <v/>
      </c>
      <c r="BI28" s="19" t="str">
        <f t="shared" si="19"/>
        <v/>
      </c>
      <c r="BJ28" s="19" t="str">
        <f t="shared" si="19"/>
        <v/>
      </c>
      <c r="BK28" s="19" t="str">
        <f t="shared" si="19"/>
        <v/>
      </c>
      <c r="BL28" s="19" t="str">
        <f t="shared" si="19"/>
        <v/>
      </c>
      <c r="BM28" s="19" t="str">
        <f t="shared" si="19"/>
        <v/>
      </c>
      <c r="BN28" s="19" t="str">
        <f t="shared" si="19"/>
        <v/>
      </c>
      <c r="BO28" s="19" t="str">
        <f t="shared" si="19"/>
        <v/>
      </c>
      <c r="BP28" s="19" t="str">
        <f t="shared" si="19"/>
        <v/>
      </c>
      <c r="BQ28" s="19" t="str">
        <f t="shared" si="20"/>
        <v/>
      </c>
      <c r="BR28" s="19" t="str">
        <f t="shared" si="20"/>
        <v/>
      </c>
      <c r="BS28" s="19" t="str">
        <f t="shared" si="20"/>
        <v/>
      </c>
      <c r="BT28" s="19" t="str">
        <f t="shared" si="20"/>
        <v/>
      </c>
      <c r="BU28" s="19" t="str">
        <f t="shared" si="20"/>
        <v/>
      </c>
      <c r="BV28" s="19" t="str">
        <f t="shared" si="20"/>
        <v/>
      </c>
      <c r="BW28" s="19" t="str">
        <f t="shared" si="20"/>
        <v/>
      </c>
      <c r="BX28" s="19" t="str">
        <f t="shared" si="20"/>
        <v/>
      </c>
      <c r="BY28" s="19" t="str">
        <f t="shared" si="20"/>
        <v/>
      </c>
      <c r="BZ28" s="19" t="str">
        <f t="shared" si="20"/>
        <v/>
      </c>
      <c r="CA28" s="19" t="str">
        <f t="shared" si="21"/>
        <v/>
      </c>
      <c r="CB28" s="19" t="str">
        <f t="shared" si="21"/>
        <v/>
      </c>
      <c r="CC28" s="19" t="str">
        <f t="shared" si="21"/>
        <v/>
      </c>
      <c r="CD28" s="19" t="str">
        <f t="shared" si="21"/>
        <v/>
      </c>
      <c r="CE28" s="19" t="str">
        <f t="shared" si="21"/>
        <v/>
      </c>
      <c r="CF28" s="19" t="str">
        <f t="shared" si="21"/>
        <v/>
      </c>
      <c r="CG28" s="19" t="str">
        <f t="shared" si="21"/>
        <v/>
      </c>
      <c r="CH28" s="19" t="str">
        <f t="shared" si="21"/>
        <v/>
      </c>
      <c r="CI28" s="19" t="str">
        <f t="shared" si="21"/>
        <v/>
      </c>
      <c r="CJ28" s="19" t="str">
        <f t="shared" si="21"/>
        <v/>
      </c>
      <c r="CK28" s="19" t="str">
        <f t="shared" si="22"/>
        <v/>
      </c>
      <c r="CL28" s="19" t="str">
        <f t="shared" si="22"/>
        <v/>
      </c>
      <c r="CM28" s="19" t="str">
        <f t="shared" si="22"/>
        <v/>
      </c>
      <c r="CN28" s="19" t="str">
        <f t="shared" si="22"/>
        <v/>
      </c>
      <c r="CO28" s="19" t="str">
        <f t="shared" si="22"/>
        <v/>
      </c>
      <c r="CP28" s="19" t="str">
        <f t="shared" si="22"/>
        <v/>
      </c>
      <c r="CQ28" s="19" t="str">
        <f t="shared" si="22"/>
        <v/>
      </c>
      <c r="CR28" s="19" t="str">
        <f t="shared" si="22"/>
        <v/>
      </c>
      <c r="CS28" s="19" t="str">
        <f t="shared" si="22"/>
        <v/>
      </c>
      <c r="CT28" s="19" t="str">
        <f t="shared" si="22"/>
        <v/>
      </c>
    </row>
    <row r="29" spans="1:98" ht="15" customHeight="1" x14ac:dyDescent="0.25">
      <c r="A29" s="13"/>
      <c r="B29" s="14"/>
      <c r="C29" s="15"/>
      <c r="D29" s="15"/>
      <c r="E29" s="13"/>
      <c r="F29" s="16">
        <f t="shared" si="3"/>
        <v>0</v>
      </c>
      <c r="G29" s="17"/>
      <c r="H29" s="18" t="str">
        <f t="shared" si="4"/>
        <v/>
      </c>
      <c r="I29" s="19" t="str">
        <f t="shared" ref="I29:R38" si="23">IF(OR($C29="",I$8=""),"",IF($B29="マイルストーン",IF(I$8=$C29,"◆",""),IF(OR($D29="",I$8&lt;$C29,I$8&gt;$D29),"",IF(I$8&lt;$C29+ROUND($F29*N($G29),0),2,1))))</f>
        <v/>
      </c>
      <c r="J29" s="19" t="str">
        <f t="shared" si="23"/>
        <v/>
      </c>
      <c r="K29" s="19" t="str">
        <f t="shared" si="23"/>
        <v/>
      </c>
      <c r="L29" s="19" t="str">
        <f t="shared" si="23"/>
        <v/>
      </c>
      <c r="M29" s="19" t="str">
        <f t="shared" si="23"/>
        <v/>
      </c>
      <c r="N29" s="19" t="str">
        <f t="shared" si="23"/>
        <v/>
      </c>
      <c r="O29" s="19" t="str">
        <f t="shared" si="23"/>
        <v/>
      </c>
      <c r="P29" s="19" t="str">
        <f t="shared" si="23"/>
        <v/>
      </c>
      <c r="Q29" s="19" t="str">
        <f t="shared" si="23"/>
        <v/>
      </c>
      <c r="R29" s="19" t="str">
        <f t="shared" si="23"/>
        <v/>
      </c>
      <c r="S29" s="19" t="str">
        <f t="shared" ref="S29:AB38" si="24">IF(OR($C29="",S$8=""),"",IF($B29="マイルストーン",IF(S$8=$C29,"◆",""),IF(OR($D29="",S$8&lt;$C29,S$8&gt;$D29),"",IF(S$8&lt;$C29+ROUND($F29*N($G29),0),2,1))))</f>
        <v/>
      </c>
      <c r="T29" s="19" t="str">
        <f t="shared" si="24"/>
        <v/>
      </c>
      <c r="U29" s="19" t="str">
        <f t="shared" si="24"/>
        <v/>
      </c>
      <c r="V29" s="19" t="str">
        <f t="shared" si="24"/>
        <v/>
      </c>
      <c r="W29" s="19" t="str">
        <f t="shared" si="24"/>
        <v/>
      </c>
      <c r="X29" s="19" t="str">
        <f t="shared" si="24"/>
        <v/>
      </c>
      <c r="Y29" s="19" t="str">
        <f t="shared" si="24"/>
        <v/>
      </c>
      <c r="Z29" s="19" t="str">
        <f t="shared" si="24"/>
        <v/>
      </c>
      <c r="AA29" s="19" t="str">
        <f t="shared" si="24"/>
        <v/>
      </c>
      <c r="AB29" s="19" t="str">
        <f t="shared" si="24"/>
        <v/>
      </c>
      <c r="AC29" s="19" t="str">
        <f t="shared" ref="AC29:AL38" si="25">IF(OR($C29="",AC$8=""),"",IF($B29="マイルストーン",IF(AC$8=$C29,"◆",""),IF(OR($D29="",AC$8&lt;$C29,AC$8&gt;$D29),"",IF(AC$8&lt;$C29+ROUND($F29*N($G29),0),2,1))))</f>
        <v/>
      </c>
      <c r="AD29" s="19" t="str">
        <f t="shared" si="25"/>
        <v/>
      </c>
      <c r="AE29" s="19" t="str">
        <f t="shared" si="25"/>
        <v/>
      </c>
      <c r="AF29" s="19" t="str">
        <f t="shared" si="25"/>
        <v/>
      </c>
      <c r="AG29" s="19" t="str">
        <f t="shared" si="25"/>
        <v/>
      </c>
      <c r="AH29" s="19" t="str">
        <f t="shared" si="25"/>
        <v/>
      </c>
      <c r="AI29" s="19" t="str">
        <f t="shared" si="25"/>
        <v/>
      </c>
      <c r="AJ29" s="19" t="str">
        <f t="shared" si="25"/>
        <v/>
      </c>
      <c r="AK29" s="19" t="str">
        <f t="shared" si="25"/>
        <v/>
      </c>
      <c r="AL29" s="19" t="str">
        <f t="shared" si="25"/>
        <v/>
      </c>
      <c r="AM29" s="19" t="str">
        <f t="shared" ref="AM29:AV38" si="26">IF(OR($C29="",AM$8=""),"",IF($B29="マイルストーン",IF(AM$8=$C29,"◆",""),IF(OR($D29="",AM$8&lt;$C29,AM$8&gt;$D29),"",IF(AM$8&lt;$C29+ROUND($F29*N($G29),0),2,1))))</f>
        <v/>
      </c>
      <c r="AN29" s="19" t="str">
        <f t="shared" si="26"/>
        <v/>
      </c>
      <c r="AO29" s="19" t="str">
        <f t="shared" si="26"/>
        <v/>
      </c>
      <c r="AP29" s="19" t="str">
        <f t="shared" si="26"/>
        <v/>
      </c>
      <c r="AQ29" s="19" t="str">
        <f t="shared" si="26"/>
        <v/>
      </c>
      <c r="AR29" s="19" t="str">
        <f t="shared" si="26"/>
        <v/>
      </c>
      <c r="AS29" s="19" t="str">
        <f t="shared" si="26"/>
        <v/>
      </c>
      <c r="AT29" s="19" t="str">
        <f t="shared" si="26"/>
        <v/>
      </c>
      <c r="AU29" s="19" t="str">
        <f t="shared" si="26"/>
        <v/>
      </c>
      <c r="AV29" s="19" t="str">
        <f t="shared" si="26"/>
        <v/>
      </c>
      <c r="AW29" s="19" t="str">
        <f t="shared" ref="AW29:BF38" si="27">IF(OR($C29="",AW$8=""),"",IF($B29="マイルストーン",IF(AW$8=$C29,"◆",""),IF(OR($D29="",AW$8&lt;$C29,AW$8&gt;$D29),"",IF(AW$8&lt;$C29+ROUND($F29*N($G29),0),2,1))))</f>
        <v/>
      </c>
      <c r="AX29" s="19" t="str">
        <f t="shared" si="27"/>
        <v/>
      </c>
      <c r="AY29" s="19" t="str">
        <f t="shared" si="27"/>
        <v/>
      </c>
      <c r="AZ29" s="19" t="str">
        <f t="shared" si="27"/>
        <v/>
      </c>
      <c r="BA29" s="19" t="str">
        <f t="shared" si="27"/>
        <v/>
      </c>
      <c r="BB29" s="19" t="str">
        <f t="shared" si="27"/>
        <v/>
      </c>
      <c r="BC29" s="19" t="str">
        <f t="shared" si="27"/>
        <v/>
      </c>
      <c r="BD29" s="19" t="str">
        <f t="shared" si="27"/>
        <v/>
      </c>
      <c r="BE29" s="19" t="str">
        <f t="shared" si="27"/>
        <v/>
      </c>
      <c r="BF29" s="19" t="str">
        <f t="shared" si="27"/>
        <v/>
      </c>
      <c r="BG29" s="19" t="str">
        <f t="shared" ref="BG29:BP38" si="28">IF(OR($C29="",BG$8=""),"",IF($B29="マイルストーン",IF(BG$8=$C29,"◆",""),IF(OR($D29="",BG$8&lt;$C29,BG$8&gt;$D29),"",IF(BG$8&lt;$C29+ROUND($F29*N($G29),0),2,1))))</f>
        <v/>
      </c>
      <c r="BH29" s="19" t="str">
        <f t="shared" si="28"/>
        <v/>
      </c>
      <c r="BI29" s="19" t="str">
        <f t="shared" si="28"/>
        <v/>
      </c>
      <c r="BJ29" s="19" t="str">
        <f t="shared" si="28"/>
        <v/>
      </c>
      <c r="BK29" s="19" t="str">
        <f t="shared" si="28"/>
        <v/>
      </c>
      <c r="BL29" s="19" t="str">
        <f t="shared" si="28"/>
        <v/>
      </c>
      <c r="BM29" s="19" t="str">
        <f t="shared" si="28"/>
        <v/>
      </c>
      <c r="BN29" s="19" t="str">
        <f t="shared" si="28"/>
        <v/>
      </c>
      <c r="BO29" s="19" t="str">
        <f t="shared" si="28"/>
        <v/>
      </c>
      <c r="BP29" s="19" t="str">
        <f t="shared" si="28"/>
        <v/>
      </c>
      <c r="BQ29" s="19" t="str">
        <f t="shared" ref="BQ29:BZ38" si="29">IF(OR($C29="",BQ$8=""),"",IF($B29="マイルストーン",IF(BQ$8=$C29,"◆",""),IF(OR($D29="",BQ$8&lt;$C29,BQ$8&gt;$D29),"",IF(BQ$8&lt;$C29+ROUND($F29*N($G29),0),2,1))))</f>
        <v/>
      </c>
      <c r="BR29" s="19" t="str">
        <f t="shared" si="29"/>
        <v/>
      </c>
      <c r="BS29" s="19" t="str">
        <f t="shared" si="29"/>
        <v/>
      </c>
      <c r="BT29" s="19" t="str">
        <f t="shared" si="29"/>
        <v/>
      </c>
      <c r="BU29" s="19" t="str">
        <f t="shared" si="29"/>
        <v/>
      </c>
      <c r="BV29" s="19" t="str">
        <f t="shared" si="29"/>
        <v/>
      </c>
      <c r="BW29" s="19" t="str">
        <f t="shared" si="29"/>
        <v/>
      </c>
      <c r="BX29" s="19" t="str">
        <f t="shared" si="29"/>
        <v/>
      </c>
      <c r="BY29" s="19" t="str">
        <f t="shared" si="29"/>
        <v/>
      </c>
      <c r="BZ29" s="19" t="str">
        <f t="shared" si="29"/>
        <v/>
      </c>
      <c r="CA29" s="19" t="str">
        <f t="shared" ref="CA29:CJ38" si="30">IF(OR($C29="",CA$8=""),"",IF($B29="マイルストーン",IF(CA$8=$C29,"◆",""),IF(OR($D29="",CA$8&lt;$C29,CA$8&gt;$D29),"",IF(CA$8&lt;$C29+ROUND($F29*N($G29),0),2,1))))</f>
        <v/>
      </c>
      <c r="CB29" s="19" t="str">
        <f t="shared" si="30"/>
        <v/>
      </c>
      <c r="CC29" s="19" t="str">
        <f t="shared" si="30"/>
        <v/>
      </c>
      <c r="CD29" s="19" t="str">
        <f t="shared" si="30"/>
        <v/>
      </c>
      <c r="CE29" s="19" t="str">
        <f t="shared" si="30"/>
        <v/>
      </c>
      <c r="CF29" s="19" t="str">
        <f t="shared" si="30"/>
        <v/>
      </c>
      <c r="CG29" s="19" t="str">
        <f t="shared" si="30"/>
        <v/>
      </c>
      <c r="CH29" s="19" t="str">
        <f t="shared" si="30"/>
        <v/>
      </c>
      <c r="CI29" s="19" t="str">
        <f t="shared" si="30"/>
        <v/>
      </c>
      <c r="CJ29" s="19" t="str">
        <f t="shared" si="30"/>
        <v/>
      </c>
      <c r="CK29" s="19" t="str">
        <f t="shared" ref="CK29:CT38" si="31">IF(OR($C29="",CK$8=""),"",IF($B29="マイルストーン",IF(CK$8=$C29,"◆",""),IF(OR($D29="",CK$8&lt;$C29,CK$8&gt;$D29),"",IF(CK$8&lt;$C29+ROUND($F29*N($G29),0),2,1))))</f>
        <v/>
      </c>
      <c r="CL29" s="19" t="str">
        <f t="shared" si="31"/>
        <v/>
      </c>
      <c r="CM29" s="19" t="str">
        <f t="shared" si="31"/>
        <v/>
      </c>
      <c r="CN29" s="19" t="str">
        <f t="shared" si="31"/>
        <v/>
      </c>
      <c r="CO29" s="19" t="str">
        <f t="shared" si="31"/>
        <v/>
      </c>
      <c r="CP29" s="19" t="str">
        <f t="shared" si="31"/>
        <v/>
      </c>
      <c r="CQ29" s="19" t="str">
        <f t="shared" si="31"/>
        <v/>
      </c>
      <c r="CR29" s="19" t="str">
        <f t="shared" si="31"/>
        <v/>
      </c>
      <c r="CS29" s="19" t="str">
        <f t="shared" si="31"/>
        <v/>
      </c>
      <c r="CT29" s="19" t="str">
        <f t="shared" si="31"/>
        <v/>
      </c>
    </row>
    <row r="30" spans="1:98" ht="15" customHeight="1" x14ac:dyDescent="0.25">
      <c r="A30" s="13"/>
      <c r="B30" s="14"/>
      <c r="C30" s="15"/>
      <c r="D30" s="15"/>
      <c r="E30" s="13"/>
      <c r="F30" s="16">
        <f t="shared" si="3"/>
        <v>0</v>
      </c>
      <c r="G30" s="17"/>
      <c r="H30" s="18" t="str">
        <f t="shared" si="4"/>
        <v/>
      </c>
      <c r="I30" s="19" t="str">
        <f t="shared" si="23"/>
        <v/>
      </c>
      <c r="J30" s="19" t="str">
        <f t="shared" si="23"/>
        <v/>
      </c>
      <c r="K30" s="19" t="str">
        <f t="shared" si="23"/>
        <v/>
      </c>
      <c r="L30" s="19" t="str">
        <f t="shared" si="23"/>
        <v/>
      </c>
      <c r="M30" s="19" t="str">
        <f t="shared" si="23"/>
        <v/>
      </c>
      <c r="N30" s="19" t="str">
        <f t="shared" si="23"/>
        <v/>
      </c>
      <c r="O30" s="19" t="str">
        <f t="shared" si="23"/>
        <v/>
      </c>
      <c r="P30" s="19" t="str">
        <f t="shared" si="23"/>
        <v/>
      </c>
      <c r="Q30" s="19" t="str">
        <f t="shared" si="23"/>
        <v/>
      </c>
      <c r="R30" s="19" t="str">
        <f t="shared" si="23"/>
        <v/>
      </c>
      <c r="S30" s="19" t="str">
        <f t="shared" si="24"/>
        <v/>
      </c>
      <c r="T30" s="19" t="str">
        <f t="shared" si="24"/>
        <v/>
      </c>
      <c r="U30" s="19" t="str">
        <f t="shared" si="24"/>
        <v/>
      </c>
      <c r="V30" s="19" t="str">
        <f t="shared" si="24"/>
        <v/>
      </c>
      <c r="W30" s="19" t="str">
        <f t="shared" si="24"/>
        <v/>
      </c>
      <c r="X30" s="19" t="str">
        <f t="shared" si="24"/>
        <v/>
      </c>
      <c r="Y30" s="19" t="str">
        <f t="shared" si="24"/>
        <v/>
      </c>
      <c r="Z30" s="19" t="str">
        <f t="shared" si="24"/>
        <v/>
      </c>
      <c r="AA30" s="19" t="str">
        <f t="shared" si="24"/>
        <v/>
      </c>
      <c r="AB30" s="19" t="str">
        <f t="shared" si="24"/>
        <v/>
      </c>
      <c r="AC30" s="19" t="str">
        <f t="shared" si="25"/>
        <v/>
      </c>
      <c r="AD30" s="19" t="str">
        <f t="shared" si="25"/>
        <v/>
      </c>
      <c r="AE30" s="19" t="str">
        <f t="shared" si="25"/>
        <v/>
      </c>
      <c r="AF30" s="19" t="str">
        <f t="shared" si="25"/>
        <v/>
      </c>
      <c r="AG30" s="19" t="str">
        <f t="shared" si="25"/>
        <v/>
      </c>
      <c r="AH30" s="19" t="str">
        <f t="shared" si="25"/>
        <v/>
      </c>
      <c r="AI30" s="19" t="str">
        <f t="shared" si="25"/>
        <v/>
      </c>
      <c r="AJ30" s="19" t="str">
        <f t="shared" si="25"/>
        <v/>
      </c>
      <c r="AK30" s="19" t="str">
        <f t="shared" si="25"/>
        <v/>
      </c>
      <c r="AL30" s="19" t="str">
        <f t="shared" si="25"/>
        <v/>
      </c>
      <c r="AM30" s="19" t="str">
        <f t="shared" si="26"/>
        <v/>
      </c>
      <c r="AN30" s="19" t="str">
        <f t="shared" si="26"/>
        <v/>
      </c>
      <c r="AO30" s="19" t="str">
        <f t="shared" si="26"/>
        <v/>
      </c>
      <c r="AP30" s="19" t="str">
        <f t="shared" si="26"/>
        <v/>
      </c>
      <c r="AQ30" s="19" t="str">
        <f t="shared" si="26"/>
        <v/>
      </c>
      <c r="AR30" s="19" t="str">
        <f t="shared" si="26"/>
        <v/>
      </c>
      <c r="AS30" s="19" t="str">
        <f t="shared" si="26"/>
        <v/>
      </c>
      <c r="AT30" s="19" t="str">
        <f t="shared" si="26"/>
        <v/>
      </c>
      <c r="AU30" s="19" t="str">
        <f t="shared" si="26"/>
        <v/>
      </c>
      <c r="AV30" s="19" t="str">
        <f t="shared" si="26"/>
        <v/>
      </c>
      <c r="AW30" s="19" t="str">
        <f t="shared" si="27"/>
        <v/>
      </c>
      <c r="AX30" s="19" t="str">
        <f t="shared" si="27"/>
        <v/>
      </c>
      <c r="AY30" s="19" t="str">
        <f t="shared" si="27"/>
        <v/>
      </c>
      <c r="AZ30" s="19" t="str">
        <f t="shared" si="27"/>
        <v/>
      </c>
      <c r="BA30" s="19" t="str">
        <f t="shared" si="27"/>
        <v/>
      </c>
      <c r="BB30" s="19" t="str">
        <f t="shared" si="27"/>
        <v/>
      </c>
      <c r="BC30" s="19" t="str">
        <f t="shared" si="27"/>
        <v/>
      </c>
      <c r="BD30" s="19" t="str">
        <f t="shared" si="27"/>
        <v/>
      </c>
      <c r="BE30" s="19" t="str">
        <f t="shared" si="27"/>
        <v/>
      </c>
      <c r="BF30" s="19" t="str">
        <f t="shared" si="27"/>
        <v/>
      </c>
      <c r="BG30" s="19" t="str">
        <f t="shared" si="28"/>
        <v/>
      </c>
      <c r="BH30" s="19" t="str">
        <f t="shared" si="28"/>
        <v/>
      </c>
      <c r="BI30" s="19" t="str">
        <f t="shared" si="28"/>
        <v/>
      </c>
      <c r="BJ30" s="19" t="str">
        <f t="shared" si="28"/>
        <v/>
      </c>
      <c r="BK30" s="19" t="str">
        <f t="shared" si="28"/>
        <v/>
      </c>
      <c r="BL30" s="19" t="str">
        <f t="shared" si="28"/>
        <v/>
      </c>
      <c r="BM30" s="19" t="str">
        <f t="shared" si="28"/>
        <v/>
      </c>
      <c r="BN30" s="19" t="str">
        <f t="shared" si="28"/>
        <v/>
      </c>
      <c r="BO30" s="19" t="str">
        <f t="shared" si="28"/>
        <v/>
      </c>
      <c r="BP30" s="19" t="str">
        <f t="shared" si="28"/>
        <v/>
      </c>
      <c r="BQ30" s="19" t="str">
        <f t="shared" si="29"/>
        <v/>
      </c>
      <c r="BR30" s="19" t="str">
        <f t="shared" si="29"/>
        <v/>
      </c>
      <c r="BS30" s="19" t="str">
        <f t="shared" si="29"/>
        <v/>
      </c>
      <c r="BT30" s="19" t="str">
        <f t="shared" si="29"/>
        <v/>
      </c>
      <c r="BU30" s="19" t="str">
        <f t="shared" si="29"/>
        <v/>
      </c>
      <c r="BV30" s="19" t="str">
        <f t="shared" si="29"/>
        <v/>
      </c>
      <c r="BW30" s="19" t="str">
        <f t="shared" si="29"/>
        <v/>
      </c>
      <c r="BX30" s="19" t="str">
        <f t="shared" si="29"/>
        <v/>
      </c>
      <c r="BY30" s="19" t="str">
        <f t="shared" si="29"/>
        <v/>
      </c>
      <c r="BZ30" s="19" t="str">
        <f t="shared" si="29"/>
        <v/>
      </c>
      <c r="CA30" s="19" t="str">
        <f t="shared" si="30"/>
        <v/>
      </c>
      <c r="CB30" s="19" t="str">
        <f t="shared" si="30"/>
        <v/>
      </c>
      <c r="CC30" s="19" t="str">
        <f t="shared" si="30"/>
        <v/>
      </c>
      <c r="CD30" s="19" t="str">
        <f t="shared" si="30"/>
        <v/>
      </c>
      <c r="CE30" s="19" t="str">
        <f t="shared" si="30"/>
        <v/>
      </c>
      <c r="CF30" s="19" t="str">
        <f t="shared" si="30"/>
        <v/>
      </c>
      <c r="CG30" s="19" t="str">
        <f t="shared" si="30"/>
        <v/>
      </c>
      <c r="CH30" s="19" t="str">
        <f t="shared" si="30"/>
        <v/>
      </c>
      <c r="CI30" s="19" t="str">
        <f t="shared" si="30"/>
        <v/>
      </c>
      <c r="CJ30" s="19" t="str">
        <f t="shared" si="30"/>
        <v/>
      </c>
      <c r="CK30" s="19" t="str">
        <f t="shared" si="31"/>
        <v/>
      </c>
      <c r="CL30" s="19" t="str">
        <f t="shared" si="31"/>
        <v/>
      </c>
      <c r="CM30" s="19" t="str">
        <f t="shared" si="31"/>
        <v/>
      </c>
      <c r="CN30" s="19" t="str">
        <f t="shared" si="31"/>
        <v/>
      </c>
      <c r="CO30" s="19" t="str">
        <f t="shared" si="31"/>
        <v/>
      </c>
      <c r="CP30" s="19" t="str">
        <f t="shared" si="31"/>
        <v/>
      </c>
      <c r="CQ30" s="19" t="str">
        <f t="shared" si="31"/>
        <v/>
      </c>
      <c r="CR30" s="19" t="str">
        <f t="shared" si="31"/>
        <v/>
      </c>
      <c r="CS30" s="19" t="str">
        <f t="shared" si="31"/>
        <v/>
      </c>
      <c r="CT30" s="19" t="str">
        <f t="shared" si="31"/>
        <v/>
      </c>
    </row>
    <row r="31" spans="1:98" ht="15" customHeight="1" x14ac:dyDescent="0.25">
      <c r="A31" s="13"/>
      <c r="B31" s="14"/>
      <c r="C31" s="15"/>
      <c r="D31" s="15"/>
      <c r="E31" s="13"/>
      <c r="F31" s="16">
        <f t="shared" si="3"/>
        <v>0</v>
      </c>
      <c r="G31" s="17"/>
      <c r="H31" s="18" t="str">
        <f t="shared" si="4"/>
        <v/>
      </c>
      <c r="I31" s="19" t="str">
        <f t="shared" si="23"/>
        <v/>
      </c>
      <c r="J31" s="19" t="str">
        <f t="shared" si="23"/>
        <v/>
      </c>
      <c r="K31" s="19" t="str">
        <f t="shared" si="23"/>
        <v/>
      </c>
      <c r="L31" s="19" t="str">
        <f t="shared" si="23"/>
        <v/>
      </c>
      <c r="M31" s="19" t="str">
        <f t="shared" si="23"/>
        <v/>
      </c>
      <c r="N31" s="19" t="str">
        <f t="shared" si="23"/>
        <v/>
      </c>
      <c r="O31" s="19" t="str">
        <f t="shared" si="23"/>
        <v/>
      </c>
      <c r="P31" s="19" t="str">
        <f t="shared" si="23"/>
        <v/>
      </c>
      <c r="Q31" s="19" t="str">
        <f t="shared" si="23"/>
        <v/>
      </c>
      <c r="R31" s="19" t="str">
        <f t="shared" si="23"/>
        <v/>
      </c>
      <c r="S31" s="19" t="str">
        <f t="shared" si="24"/>
        <v/>
      </c>
      <c r="T31" s="19" t="str">
        <f t="shared" si="24"/>
        <v/>
      </c>
      <c r="U31" s="19" t="str">
        <f t="shared" si="24"/>
        <v/>
      </c>
      <c r="V31" s="19" t="str">
        <f t="shared" si="24"/>
        <v/>
      </c>
      <c r="W31" s="19" t="str">
        <f t="shared" si="24"/>
        <v/>
      </c>
      <c r="X31" s="19" t="str">
        <f t="shared" si="24"/>
        <v/>
      </c>
      <c r="Y31" s="19" t="str">
        <f t="shared" si="24"/>
        <v/>
      </c>
      <c r="Z31" s="19" t="str">
        <f t="shared" si="24"/>
        <v/>
      </c>
      <c r="AA31" s="19" t="str">
        <f t="shared" si="24"/>
        <v/>
      </c>
      <c r="AB31" s="19" t="str">
        <f t="shared" si="24"/>
        <v/>
      </c>
      <c r="AC31" s="19" t="str">
        <f t="shared" si="25"/>
        <v/>
      </c>
      <c r="AD31" s="19" t="str">
        <f t="shared" si="25"/>
        <v/>
      </c>
      <c r="AE31" s="19" t="str">
        <f t="shared" si="25"/>
        <v/>
      </c>
      <c r="AF31" s="19" t="str">
        <f t="shared" si="25"/>
        <v/>
      </c>
      <c r="AG31" s="19" t="str">
        <f t="shared" si="25"/>
        <v/>
      </c>
      <c r="AH31" s="19" t="str">
        <f t="shared" si="25"/>
        <v/>
      </c>
      <c r="AI31" s="19" t="str">
        <f t="shared" si="25"/>
        <v/>
      </c>
      <c r="AJ31" s="19" t="str">
        <f t="shared" si="25"/>
        <v/>
      </c>
      <c r="AK31" s="19" t="str">
        <f t="shared" si="25"/>
        <v/>
      </c>
      <c r="AL31" s="19" t="str">
        <f t="shared" si="25"/>
        <v/>
      </c>
      <c r="AM31" s="19" t="str">
        <f t="shared" si="26"/>
        <v/>
      </c>
      <c r="AN31" s="19" t="str">
        <f t="shared" si="26"/>
        <v/>
      </c>
      <c r="AO31" s="19" t="str">
        <f t="shared" si="26"/>
        <v/>
      </c>
      <c r="AP31" s="19" t="str">
        <f t="shared" si="26"/>
        <v/>
      </c>
      <c r="AQ31" s="19" t="str">
        <f t="shared" si="26"/>
        <v/>
      </c>
      <c r="AR31" s="19" t="str">
        <f t="shared" si="26"/>
        <v/>
      </c>
      <c r="AS31" s="19" t="str">
        <f t="shared" si="26"/>
        <v/>
      </c>
      <c r="AT31" s="19" t="str">
        <f t="shared" si="26"/>
        <v/>
      </c>
      <c r="AU31" s="19" t="str">
        <f t="shared" si="26"/>
        <v/>
      </c>
      <c r="AV31" s="19" t="str">
        <f t="shared" si="26"/>
        <v/>
      </c>
      <c r="AW31" s="19" t="str">
        <f t="shared" si="27"/>
        <v/>
      </c>
      <c r="AX31" s="19" t="str">
        <f t="shared" si="27"/>
        <v/>
      </c>
      <c r="AY31" s="19" t="str">
        <f t="shared" si="27"/>
        <v/>
      </c>
      <c r="AZ31" s="19" t="str">
        <f t="shared" si="27"/>
        <v/>
      </c>
      <c r="BA31" s="19" t="str">
        <f t="shared" si="27"/>
        <v/>
      </c>
      <c r="BB31" s="19" t="str">
        <f t="shared" si="27"/>
        <v/>
      </c>
      <c r="BC31" s="19" t="str">
        <f t="shared" si="27"/>
        <v/>
      </c>
      <c r="BD31" s="19" t="str">
        <f t="shared" si="27"/>
        <v/>
      </c>
      <c r="BE31" s="19" t="str">
        <f t="shared" si="27"/>
        <v/>
      </c>
      <c r="BF31" s="19" t="str">
        <f t="shared" si="27"/>
        <v/>
      </c>
      <c r="BG31" s="19" t="str">
        <f t="shared" si="28"/>
        <v/>
      </c>
      <c r="BH31" s="19" t="str">
        <f t="shared" si="28"/>
        <v/>
      </c>
      <c r="BI31" s="19" t="str">
        <f t="shared" si="28"/>
        <v/>
      </c>
      <c r="BJ31" s="19" t="str">
        <f t="shared" si="28"/>
        <v/>
      </c>
      <c r="BK31" s="19" t="str">
        <f t="shared" si="28"/>
        <v/>
      </c>
      <c r="BL31" s="19" t="str">
        <f t="shared" si="28"/>
        <v/>
      </c>
      <c r="BM31" s="19" t="str">
        <f t="shared" si="28"/>
        <v/>
      </c>
      <c r="BN31" s="19" t="str">
        <f t="shared" si="28"/>
        <v/>
      </c>
      <c r="BO31" s="19" t="str">
        <f t="shared" si="28"/>
        <v/>
      </c>
      <c r="BP31" s="19" t="str">
        <f t="shared" si="28"/>
        <v/>
      </c>
      <c r="BQ31" s="19" t="str">
        <f t="shared" si="29"/>
        <v/>
      </c>
      <c r="BR31" s="19" t="str">
        <f t="shared" si="29"/>
        <v/>
      </c>
      <c r="BS31" s="19" t="str">
        <f t="shared" si="29"/>
        <v/>
      </c>
      <c r="BT31" s="19" t="str">
        <f t="shared" si="29"/>
        <v/>
      </c>
      <c r="BU31" s="19" t="str">
        <f t="shared" si="29"/>
        <v/>
      </c>
      <c r="BV31" s="19" t="str">
        <f t="shared" si="29"/>
        <v/>
      </c>
      <c r="BW31" s="19" t="str">
        <f t="shared" si="29"/>
        <v/>
      </c>
      <c r="BX31" s="19" t="str">
        <f t="shared" si="29"/>
        <v/>
      </c>
      <c r="BY31" s="19" t="str">
        <f t="shared" si="29"/>
        <v/>
      </c>
      <c r="BZ31" s="19" t="str">
        <f t="shared" si="29"/>
        <v/>
      </c>
      <c r="CA31" s="19" t="str">
        <f t="shared" si="30"/>
        <v/>
      </c>
      <c r="CB31" s="19" t="str">
        <f t="shared" si="30"/>
        <v/>
      </c>
      <c r="CC31" s="19" t="str">
        <f t="shared" si="30"/>
        <v/>
      </c>
      <c r="CD31" s="19" t="str">
        <f t="shared" si="30"/>
        <v/>
      </c>
      <c r="CE31" s="19" t="str">
        <f t="shared" si="30"/>
        <v/>
      </c>
      <c r="CF31" s="19" t="str">
        <f t="shared" si="30"/>
        <v/>
      </c>
      <c r="CG31" s="19" t="str">
        <f t="shared" si="30"/>
        <v/>
      </c>
      <c r="CH31" s="19" t="str">
        <f t="shared" si="30"/>
        <v/>
      </c>
      <c r="CI31" s="19" t="str">
        <f t="shared" si="30"/>
        <v/>
      </c>
      <c r="CJ31" s="19" t="str">
        <f t="shared" si="30"/>
        <v/>
      </c>
      <c r="CK31" s="19" t="str">
        <f t="shared" si="31"/>
        <v/>
      </c>
      <c r="CL31" s="19" t="str">
        <f t="shared" si="31"/>
        <v/>
      </c>
      <c r="CM31" s="19" t="str">
        <f t="shared" si="31"/>
        <v/>
      </c>
      <c r="CN31" s="19" t="str">
        <f t="shared" si="31"/>
        <v/>
      </c>
      <c r="CO31" s="19" t="str">
        <f t="shared" si="31"/>
        <v/>
      </c>
      <c r="CP31" s="19" t="str">
        <f t="shared" si="31"/>
        <v/>
      </c>
      <c r="CQ31" s="19" t="str">
        <f t="shared" si="31"/>
        <v/>
      </c>
      <c r="CR31" s="19" t="str">
        <f t="shared" si="31"/>
        <v/>
      </c>
      <c r="CS31" s="19" t="str">
        <f t="shared" si="31"/>
        <v/>
      </c>
      <c r="CT31" s="19" t="str">
        <f t="shared" si="31"/>
        <v/>
      </c>
    </row>
    <row r="32" spans="1:98" ht="15" customHeight="1" x14ac:dyDescent="0.25">
      <c r="A32" s="13"/>
      <c r="B32" s="14"/>
      <c r="C32" s="15"/>
      <c r="D32" s="15"/>
      <c r="E32" s="13"/>
      <c r="F32" s="16">
        <f t="shared" si="3"/>
        <v>0</v>
      </c>
      <c r="G32" s="17"/>
      <c r="H32" s="18" t="str">
        <f t="shared" si="4"/>
        <v/>
      </c>
      <c r="I32" s="19" t="str">
        <f t="shared" si="23"/>
        <v/>
      </c>
      <c r="J32" s="19" t="str">
        <f t="shared" si="23"/>
        <v/>
      </c>
      <c r="K32" s="19" t="str">
        <f t="shared" si="23"/>
        <v/>
      </c>
      <c r="L32" s="19" t="str">
        <f t="shared" si="23"/>
        <v/>
      </c>
      <c r="M32" s="19" t="str">
        <f t="shared" si="23"/>
        <v/>
      </c>
      <c r="N32" s="19" t="str">
        <f t="shared" si="23"/>
        <v/>
      </c>
      <c r="O32" s="19" t="str">
        <f t="shared" si="23"/>
        <v/>
      </c>
      <c r="P32" s="19" t="str">
        <f t="shared" si="23"/>
        <v/>
      </c>
      <c r="Q32" s="19" t="str">
        <f t="shared" si="23"/>
        <v/>
      </c>
      <c r="R32" s="19" t="str">
        <f t="shared" si="23"/>
        <v/>
      </c>
      <c r="S32" s="19" t="str">
        <f t="shared" si="24"/>
        <v/>
      </c>
      <c r="T32" s="19" t="str">
        <f t="shared" si="24"/>
        <v/>
      </c>
      <c r="U32" s="19" t="str">
        <f t="shared" si="24"/>
        <v/>
      </c>
      <c r="V32" s="19" t="str">
        <f t="shared" si="24"/>
        <v/>
      </c>
      <c r="W32" s="19" t="str">
        <f t="shared" si="24"/>
        <v/>
      </c>
      <c r="X32" s="19" t="str">
        <f t="shared" si="24"/>
        <v/>
      </c>
      <c r="Y32" s="19" t="str">
        <f t="shared" si="24"/>
        <v/>
      </c>
      <c r="Z32" s="19" t="str">
        <f t="shared" si="24"/>
        <v/>
      </c>
      <c r="AA32" s="19" t="str">
        <f t="shared" si="24"/>
        <v/>
      </c>
      <c r="AB32" s="19" t="str">
        <f t="shared" si="24"/>
        <v/>
      </c>
      <c r="AC32" s="19" t="str">
        <f t="shared" si="25"/>
        <v/>
      </c>
      <c r="AD32" s="19" t="str">
        <f t="shared" si="25"/>
        <v/>
      </c>
      <c r="AE32" s="19" t="str">
        <f t="shared" si="25"/>
        <v/>
      </c>
      <c r="AF32" s="19" t="str">
        <f t="shared" si="25"/>
        <v/>
      </c>
      <c r="AG32" s="19" t="str">
        <f t="shared" si="25"/>
        <v/>
      </c>
      <c r="AH32" s="19" t="str">
        <f t="shared" si="25"/>
        <v/>
      </c>
      <c r="AI32" s="19" t="str">
        <f t="shared" si="25"/>
        <v/>
      </c>
      <c r="AJ32" s="19" t="str">
        <f t="shared" si="25"/>
        <v/>
      </c>
      <c r="AK32" s="19" t="str">
        <f t="shared" si="25"/>
        <v/>
      </c>
      <c r="AL32" s="19" t="str">
        <f t="shared" si="25"/>
        <v/>
      </c>
      <c r="AM32" s="19" t="str">
        <f t="shared" si="26"/>
        <v/>
      </c>
      <c r="AN32" s="19" t="str">
        <f t="shared" si="26"/>
        <v/>
      </c>
      <c r="AO32" s="19" t="str">
        <f t="shared" si="26"/>
        <v/>
      </c>
      <c r="AP32" s="19" t="str">
        <f t="shared" si="26"/>
        <v/>
      </c>
      <c r="AQ32" s="19" t="str">
        <f t="shared" si="26"/>
        <v/>
      </c>
      <c r="AR32" s="19" t="str">
        <f t="shared" si="26"/>
        <v/>
      </c>
      <c r="AS32" s="19" t="str">
        <f t="shared" si="26"/>
        <v/>
      </c>
      <c r="AT32" s="19" t="str">
        <f t="shared" si="26"/>
        <v/>
      </c>
      <c r="AU32" s="19" t="str">
        <f t="shared" si="26"/>
        <v/>
      </c>
      <c r="AV32" s="19" t="str">
        <f t="shared" si="26"/>
        <v/>
      </c>
      <c r="AW32" s="19" t="str">
        <f t="shared" si="27"/>
        <v/>
      </c>
      <c r="AX32" s="19" t="str">
        <f t="shared" si="27"/>
        <v/>
      </c>
      <c r="AY32" s="19" t="str">
        <f t="shared" si="27"/>
        <v/>
      </c>
      <c r="AZ32" s="19" t="str">
        <f t="shared" si="27"/>
        <v/>
      </c>
      <c r="BA32" s="19" t="str">
        <f t="shared" si="27"/>
        <v/>
      </c>
      <c r="BB32" s="19" t="str">
        <f t="shared" si="27"/>
        <v/>
      </c>
      <c r="BC32" s="19" t="str">
        <f t="shared" si="27"/>
        <v/>
      </c>
      <c r="BD32" s="19" t="str">
        <f t="shared" si="27"/>
        <v/>
      </c>
      <c r="BE32" s="19" t="str">
        <f t="shared" si="27"/>
        <v/>
      </c>
      <c r="BF32" s="19" t="str">
        <f t="shared" si="27"/>
        <v/>
      </c>
      <c r="BG32" s="19" t="str">
        <f t="shared" si="28"/>
        <v/>
      </c>
      <c r="BH32" s="19" t="str">
        <f t="shared" si="28"/>
        <v/>
      </c>
      <c r="BI32" s="19" t="str">
        <f t="shared" si="28"/>
        <v/>
      </c>
      <c r="BJ32" s="19" t="str">
        <f t="shared" si="28"/>
        <v/>
      </c>
      <c r="BK32" s="19" t="str">
        <f t="shared" si="28"/>
        <v/>
      </c>
      <c r="BL32" s="19" t="str">
        <f t="shared" si="28"/>
        <v/>
      </c>
      <c r="BM32" s="19" t="str">
        <f t="shared" si="28"/>
        <v/>
      </c>
      <c r="BN32" s="19" t="str">
        <f t="shared" si="28"/>
        <v/>
      </c>
      <c r="BO32" s="19" t="str">
        <f t="shared" si="28"/>
        <v/>
      </c>
      <c r="BP32" s="19" t="str">
        <f t="shared" si="28"/>
        <v/>
      </c>
      <c r="BQ32" s="19" t="str">
        <f t="shared" si="29"/>
        <v/>
      </c>
      <c r="BR32" s="19" t="str">
        <f t="shared" si="29"/>
        <v/>
      </c>
      <c r="BS32" s="19" t="str">
        <f t="shared" si="29"/>
        <v/>
      </c>
      <c r="BT32" s="19" t="str">
        <f t="shared" si="29"/>
        <v/>
      </c>
      <c r="BU32" s="19" t="str">
        <f t="shared" si="29"/>
        <v/>
      </c>
      <c r="BV32" s="19" t="str">
        <f t="shared" si="29"/>
        <v/>
      </c>
      <c r="BW32" s="19" t="str">
        <f t="shared" si="29"/>
        <v/>
      </c>
      <c r="BX32" s="19" t="str">
        <f t="shared" si="29"/>
        <v/>
      </c>
      <c r="BY32" s="19" t="str">
        <f t="shared" si="29"/>
        <v/>
      </c>
      <c r="BZ32" s="19" t="str">
        <f t="shared" si="29"/>
        <v/>
      </c>
      <c r="CA32" s="19" t="str">
        <f t="shared" si="30"/>
        <v/>
      </c>
      <c r="CB32" s="19" t="str">
        <f t="shared" si="30"/>
        <v/>
      </c>
      <c r="CC32" s="19" t="str">
        <f t="shared" si="30"/>
        <v/>
      </c>
      <c r="CD32" s="19" t="str">
        <f t="shared" si="30"/>
        <v/>
      </c>
      <c r="CE32" s="19" t="str">
        <f t="shared" si="30"/>
        <v/>
      </c>
      <c r="CF32" s="19" t="str">
        <f t="shared" si="30"/>
        <v/>
      </c>
      <c r="CG32" s="19" t="str">
        <f t="shared" si="30"/>
        <v/>
      </c>
      <c r="CH32" s="19" t="str">
        <f t="shared" si="30"/>
        <v/>
      </c>
      <c r="CI32" s="19" t="str">
        <f t="shared" si="30"/>
        <v/>
      </c>
      <c r="CJ32" s="19" t="str">
        <f t="shared" si="30"/>
        <v/>
      </c>
      <c r="CK32" s="19" t="str">
        <f t="shared" si="31"/>
        <v/>
      </c>
      <c r="CL32" s="19" t="str">
        <f t="shared" si="31"/>
        <v/>
      </c>
      <c r="CM32" s="19" t="str">
        <f t="shared" si="31"/>
        <v/>
      </c>
      <c r="CN32" s="19" t="str">
        <f t="shared" si="31"/>
        <v/>
      </c>
      <c r="CO32" s="19" t="str">
        <f t="shared" si="31"/>
        <v/>
      </c>
      <c r="CP32" s="19" t="str">
        <f t="shared" si="31"/>
        <v/>
      </c>
      <c r="CQ32" s="19" t="str">
        <f t="shared" si="31"/>
        <v/>
      </c>
      <c r="CR32" s="19" t="str">
        <f t="shared" si="31"/>
        <v/>
      </c>
      <c r="CS32" s="19" t="str">
        <f t="shared" si="31"/>
        <v/>
      </c>
      <c r="CT32" s="19" t="str">
        <f t="shared" si="31"/>
        <v/>
      </c>
    </row>
    <row r="33" spans="1:98" ht="15" customHeight="1" x14ac:dyDescent="0.25">
      <c r="A33" s="13"/>
      <c r="B33" s="14"/>
      <c r="C33" s="15"/>
      <c r="D33" s="15"/>
      <c r="E33" s="13"/>
      <c r="F33" s="16">
        <f t="shared" si="3"/>
        <v>0</v>
      </c>
      <c r="G33" s="17"/>
      <c r="H33" s="18" t="str">
        <f t="shared" si="4"/>
        <v/>
      </c>
      <c r="I33" s="19" t="str">
        <f t="shared" si="23"/>
        <v/>
      </c>
      <c r="J33" s="19" t="str">
        <f t="shared" si="23"/>
        <v/>
      </c>
      <c r="K33" s="19" t="str">
        <f t="shared" si="23"/>
        <v/>
      </c>
      <c r="L33" s="19" t="str">
        <f t="shared" si="23"/>
        <v/>
      </c>
      <c r="M33" s="19" t="str">
        <f t="shared" si="23"/>
        <v/>
      </c>
      <c r="N33" s="19" t="str">
        <f t="shared" si="23"/>
        <v/>
      </c>
      <c r="O33" s="19" t="str">
        <f t="shared" si="23"/>
        <v/>
      </c>
      <c r="P33" s="19" t="str">
        <f t="shared" si="23"/>
        <v/>
      </c>
      <c r="Q33" s="19" t="str">
        <f t="shared" si="23"/>
        <v/>
      </c>
      <c r="R33" s="19" t="str">
        <f t="shared" si="23"/>
        <v/>
      </c>
      <c r="S33" s="19" t="str">
        <f t="shared" si="24"/>
        <v/>
      </c>
      <c r="T33" s="19" t="str">
        <f t="shared" si="24"/>
        <v/>
      </c>
      <c r="U33" s="19" t="str">
        <f t="shared" si="24"/>
        <v/>
      </c>
      <c r="V33" s="19" t="str">
        <f t="shared" si="24"/>
        <v/>
      </c>
      <c r="W33" s="19" t="str">
        <f t="shared" si="24"/>
        <v/>
      </c>
      <c r="X33" s="19" t="str">
        <f t="shared" si="24"/>
        <v/>
      </c>
      <c r="Y33" s="19" t="str">
        <f t="shared" si="24"/>
        <v/>
      </c>
      <c r="Z33" s="19" t="str">
        <f t="shared" si="24"/>
        <v/>
      </c>
      <c r="AA33" s="19" t="str">
        <f t="shared" si="24"/>
        <v/>
      </c>
      <c r="AB33" s="19" t="str">
        <f t="shared" si="24"/>
        <v/>
      </c>
      <c r="AC33" s="19" t="str">
        <f t="shared" si="25"/>
        <v/>
      </c>
      <c r="AD33" s="19" t="str">
        <f t="shared" si="25"/>
        <v/>
      </c>
      <c r="AE33" s="19" t="str">
        <f t="shared" si="25"/>
        <v/>
      </c>
      <c r="AF33" s="19" t="str">
        <f t="shared" si="25"/>
        <v/>
      </c>
      <c r="AG33" s="19" t="str">
        <f t="shared" si="25"/>
        <v/>
      </c>
      <c r="AH33" s="19" t="str">
        <f t="shared" si="25"/>
        <v/>
      </c>
      <c r="AI33" s="19" t="str">
        <f t="shared" si="25"/>
        <v/>
      </c>
      <c r="AJ33" s="19" t="str">
        <f t="shared" si="25"/>
        <v/>
      </c>
      <c r="AK33" s="19" t="str">
        <f t="shared" si="25"/>
        <v/>
      </c>
      <c r="AL33" s="19" t="str">
        <f t="shared" si="25"/>
        <v/>
      </c>
      <c r="AM33" s="19" t="str">
        <f t="shared" si="26"/>
        <v/>
      </c>
      <c r="AN33" s="19" t="str">
        <f t="shared" si="26"/>
        <v/>
      </c>
      <c r="AO33" s="19" t="str">
        <f t="shared" si="26"/>
        <v/>
      </c>
      <c r="AP33" s="19" t="str">
        <f t="shared" si="26"/>
        <v/>
      </c>
      <c r="AQ33" s="19" t="str">
        <f t="shared" si="26"/>
        <v/>
      </c>
      <c r="AR33" s="19" t="str">
        <f t="shared" si="26"/>
        <v/>
      </c>
      <c r="AS33" s="19" t="str">
        <f t="shared" si="26"/>
        <v/>
      </c>
      <c r="AT33" s="19" t="str">
        <f t="shared" si="26"/>
        <v/>
      </c>
      <c r="AU33" s="19" t="str">
        <f t="shared" si="26"/>
        <v/>
      </c>
      <c r="AV33" s="19" t="str">
        <f t="shared" si="26"/>
        <v/>
      </c>
      <c r="AW33" s="19" t="str">
        <f t="shared" si="27"/>
        <v/>
      </c>
      <c r="AX33" s="19" t="str">
        <f t="shared" si="27"/>
        <v/>
      </c>
      <c r="AY33" s="19" t="str">
        <f t="shared" si="27"/>
        <v/>
      </c>
      <c r="AZ33" s="19" t="str">
        <f t="shared" si="27"/>
        <v/>
      </c>
      <c r="BA33" s="19" t="str">
        <f t="shared" si="27"/>
        <v/>
      </c>
      <c r="BB33" s="19" t="str">
        <f t="shared" si="27"/>
        <v/>
      </c>
      <c r="BC33" s="19" t="str">
        <f t="shared" si="27"/>
        <v/>
      </c>
      <c r="BD33" s="19" t="str">
        <f t="shared" si="27"/>
        <v/>
      </c>
      <c r="BE33" s="19" t="str">
        <f t="shared" si="27"/>
        <v/>
      </c>
      <c r="BF33" s="19" t="str">
        <f t="shared" si="27"/>
        <v/>
      </c>
      <c r="BG33" s="19" t="str">
        <f t="shared" si="28"/>
        <v/>
      </c>
      <c r="BH33" s="19" t="str">
        <f t="shared" si="28"/>
        <v/>
      </c>
      <c r="BI33" s="19" t="str">
        <f t="shared" si="28"/>
        <v/>
      </c>
      <c r="BJ33" s="19" t="str">
        <f t="shared" si="28"/>
        <v/>
      </c>
      <c r="BK33" s="19" t="str">
        <f t="shared" si="28"/>
        <v/>
      </c>
      <c r="BL33" s="19" t="str">
        <f t="shared" si="28"/>
        <v/>
      </c>
      <c r="BM33" s="19" t="str">
        <f t="shared" si="28"/>
        <v/>
      </c>
      <c r="BN33" s="19" t="str">
        <f t="shared" si="28"/>
        <v/>
      </c>
      <c r="BO33" s="19" t="str">
        <f t="shared" si="28"/>
        <v/>
      </c>
      <c r="BP33" s="19" t="str">
        <f t="shared" si="28"/>
        <v/>
      </c>
      <c r="BQ33" s="19" t="str">
        <f t="shared" si="29"/>
        <v/>
      </c>
      <c r="BR33" s="19" t="str">
        <f t="shared" si="29"/>
        <v/>
      </c>
      <c r="BS33" s="19" t="str">
        <f t="shared" si="29"/>
        <v/>
      </c>
      <c r="BT33" s="19" t="str">
        <f t="shared" si="29"/>
        <v/>
      </c>
      <c r="BU33" s="19" t="str">
        <f t="shared" si="29"/>
        <v/>
      </c>
      <c r="BV33" s="19" t="str">
        <f t="shared" si="29"/>
        <v/>
      </c>
      <c r="BW33" s="19" t="str">
        <f t="shared" si="29"/>
        <v/>
      </c>
      <c r="BX33" s="19" t="str">
        <f t="shared" si="29"/>
        <v/>
      </c>
      <c r="BY33" s="19" t="str">
        <f t="shared" si="29"/>
        <v/>
      </c>
      <c r="BZ33" s="19" t="str">
        <f t="shared" si="29"/>
        <v/>
      </c>
      <c r="CA33" s="19" t="str">
        <f t="shared" si="30"/>
        <v/>
      </c>
      <c r="CB33" s="19" t="str">
        <f t="shared" si="30"/>
        <v/>
      </c>
      <c r="CC33" s="19" t="str">
        <f t="shared" si="30"/>
        <v/>
      </c>
      <c r="CD33" s="19" t="str">
        <f t="shared" si="30"/>
        <v/>
      </c>
      <c r="CE33" s="19" t="str">
        <f t="shared" si="30"/>
        <v/>
      </c>
      <c r="CF33" s="19" t="str">
        <f t="shared" si="30"/>
        <v/>
      </c>
      <c r="CG33" s="19" t="str">
        <f t="shared" si="30"/>
        <v/>
      </c>
      <c r="CH33" s="19" t="str">
        <f t="shared" si="30"/>
        <v/>
      </c>
      <c r="CI33" s="19" t="str">
        <f t="shared" si="30"/>
        <v/>
      </c>
      <c r="CJ33" s="19" t="str">
        <f t="shared" si="30"/>
        <v/>
      </c>
      <c r="CK33" s="19" t="str">
        <f t="shared" si="31"/>
        <v/>
      </c>
      <c r="CL33" s="19" t="str">
        <f t="shared" si="31"/>
        <v/>
      </c>
      <c r="CM33" s="19" t="str">
        <f t="shared" si="31"/>
        <v/>
      </c>
      <c r="CN33" s="19" t="str">
        <f t="shared" si="31"/>
        <v/>
      </c>
      <c r="CO33" s="19" t="str">
        <f t="shared" si="31"/>
        <v/>
      </c>
      <c r="CP33" s="19" t="str">
        <f t="shared" si="31"/>
        <v/>
      </c>
      <c r="CQ33" s="19" t="str">
        <f t="shared" si="31"/>
        <v/>
      </c>
      <c r="CR33" s="19" t="str">
        <f t="shared" si="31"/>
        <v/>
      </c>
      <c r="CS33" s="19" t="str">
        <f t="shared" si="31"/>
        <v/>
      </c>
      <c r="CT33" s="19" t="str">
        <f t="shared" si="31"/>
        <v/>
      </c>
    </row>
    <row r="34" spans="1:98" ht="15" customHeight="1" x14ac:dyDescent="0.25">
      <c r="A34" s="13"/>
      <c r="B34" s="14"/>
      <c r="C34" s="15"/>
      <c r="D34" s="15"/>
      <c r="E34" s="13"/>
      <c r="F34" s="16">
        <f t="shared" si="3"/>
        <v>0</v>
      </c>
      <c r="G34" s="17"/>
      <c r="H34" s="18" t="str">
        <f t="shared" si="4"/>
        <v/>
      </c>
      <c r="I34" s="19" t="str">
        <f t="shared" si="23"/>
        <v/>
      </c>
      <c r="J34" s="19" t="str">
        <f t="shared" si="23"/>
        <v/>
      </c>
      <c r="K34" s="19" t="str">
        <f t="shared" si="23"/>
        <v/>
      </c>
      <c r="L34" s="19" t="str">
        <f t="shared" si="23"/>
        <v/>
      </c>
      <c r="M34" s="19" t="str">
        <f t="shared" si="23"/>
        <v/>
      </c>
      <c r="N34" s="19" t="str">
        <f t="shared" si="23"/>
        <v/>
      </c>
      <c r="O34" s="19" t="str">
        <f t="shared" si="23"/>
        <v/>
      </c>
      <c r="P34" s="19" t="str">
        <f t="shared" si="23"/>
        <v/>
      </c>
      <c r="Q34" s="19" t="str">
        <f t="shared" si="23"/>
        <v/>
      </c>
      <c r="R34" s="19" t="str">
        <f t="shared" si="23"/>
        <v/>
      </c>
      <c r="S34" s="19" t="str">
        <f t="shared" si="24"/>
        <v/>
      </c>
      <c r="T34" s="19" t="str">
        <f t="shared" si="24"/>
        <v/>
      </c>
      <c r="U34" s="19" t="str">
        <f t="shared" si="24"/>
        <v/>
      </c>
      <c r="V34" s="19" t="str">
        <f t="shared" si="24"/>
        <v/>
      </c>
      <c r="W34" s="19" t="str">
        <f t="shared" si="24"/>
        <v/>
      </c>
      <c r="X34" s="19" t="str">
        <f t="shared" si="24"/>
        <v/>
      </c>
      <c r="Y34" s="19" t="str">
        <f t="shared" si="24"/>
        <v/>
      </c>
      <c r="Z34" s="19" t="str">
        <f t="shared" si="24"/>
        <v/>
      </c>
      <c r="AA34" s="19" t="str">
        <f t="shared" si="24"/>
        <v/>
      </c>
      <c r="AB34" s="19" t="str">
        <f t="shared" si="24"/>
        <v/>
      </c>
      <c r="AC34" s="19" t="str">
        <f t="shared" si="25"/>
        <v/>
      </c>
      <c r="AD34" s="19" t="str">
        <f t="shared" si="25"/>
        <v/>
      </c>
      <c r="AE34" s="19" t="str">
        <f t="shared" si="25"/>
        <v/>
      </c>
      <c r="AF34" s="19" t="str">
        <f t="shared" si="25"/>
        <v/>
      </c>
      <c r="AG34" s="19" t="str">
        <f t="shared" si="25"/>
        <v/>
      </c>
      <c r="AH34" s="19" t="str">
        <f t="shared" si="25"/>
        <v/>
      </c>
      <c r="AI34" s="19" t="str">
        <f t="shared" si="25"/>
        <v/>
      </c>
      <c r="AJ34" s="19" t="str">
        <f t="shared" si="25"/>
        <v/>
      </c>
      <c r="AK34" s="19" t="str">
        <f t="shared" si="25"/>
        <v/>
      </c>
      <c r="AL34" s="19" t="str">
        <f t="shared" si="25"/>
        <v/>
      </c>
      <c r="AM34" s="19" t="str">
        <f t="shared" si="26"/>
        <v/>
      </c>
      <c r="AN34" s="19" t="str">
        <f t="shared" si="26"/>
        <v/>
      </c>
      <c r="AO34" s="19" t="str">
        <f t="shared" si="26"/>
        <v/>
      </c>
      <c r="AP34" s="19" t="str">
        <f t="shared" si="26"/>
        <v/>
      </c>
      <c r="AQ34" s="19" t="str">
        <f t="shared" si="26"/>
        <v/>
      </c>
      <c r="AR34" s="19" t="str">
        <f t="shared" si="26"/>
        <v/>
      </c>
      <c r="AS34" s="19" t="str">
        <f t="shared" si="26"/>
        <v/>
      </c>
      <c r="AT34" s="19" t="str">
        <f t="shared" si="26"/>
        <v/>
      </c>
      <c r="AU34" s="19" t="str">
        <f t="shared" si="26"/>
        <v/>
      </c>
      <c r="AV34" s="19" t="str">
        <f t="shared" si="26"/>
        <v/>
      </c>
      <c r="AW34" s="19" t="str">
        <f t="shared" si="27"/>
        <v/>
      </c>
      <c r="AX34" s="19" t="str">
        <f t="shared" si="27"/>
        <v/>
      </c>
      <c r="AY34" s="19" t="str">
        <f t="shared" si="27"/>
        <v/>
      </c>
      <c r="AZ34" s="19" t="str">
        <f t="shared" si="27"/>
        <v/>
      </c>
      <c r="BA34" s="19" t="str">
        <f t="shared" si="27"/>
        <v/>
      </c>
      <c r="BB34" s="19" t="str">
        <f t="shared" si="27"/>
        <v/>
      </c>
      <c r="BC34" s="19" t="str">
        <f t="shared" si="27"/>
        <v/>
      </c>
      <c r="BD34" s="19" t="str">
        <f t="shared" si="27"/>
        <v/>
      </c>
      <c r="BE34" s="19" t="str">
        <f t="shared" si="27"/>
        <v/>
      </c>
      <c r="BF34" s="19" t="str">
        <f t="shared" si="27"/>
        <v/>
      </c>
      <c r="BG34" s="19" t="str">
        <f t="shared" si="28"/>
        <v/>
      </c>
      <c r="BH34" s="19" t="str">
        <f t="shared" si="28"/>
        <v/>
      </c>
      <c r="BI34" s="19" t="str">
        <f t="shared" si="28"/>
        <v/>
      </c>
      <c r="BJ34" s="19" t="str">
        <f t="shared" si="28"/>
        <v/>
      </c>
      <c r="BK34" s="19" t="str">
        <f t="shared" si="28"/>
        <v/>
      </c>
      <c r="BL34" s="19" t="str">
        <f t="shared" si="28"/>
        <v/>
      </c>
      <c r="BM34" s="19" t="str">
        <f t="shared" si="28"/>
        <v/>
      </c>
      <c r="BN34" s="19" t="str">
        <f t="shared" si="28"/>
        <v/>
      </c>
      <c r="BO34" s="19" t="str">
        <f t="shared" si="28"/>
        <v/>
      </c>
      <c r="BP34" s="19" t="str">
        <f t="shared" si="28"/>
        <v/>
      </c>
      <c r="BQ34" s="19" t="str">
        <f t="shared" si="29"/>
        <v/>
      </c>
      <c r="BR34" s="19" t="str">
        <f t="shared" si="29"/>
        <v/>
      </c>
      <c r="BS34" s="19" t="str">
        <f t="shared" si="29"/>
        <v/>
      </c>
      <c r="BT34" s="19" t="str">
        <f t="shared" si="29"/>
        <v/>
      </c>
      <c r="BU34" s="19" t="str">
        <f t="shared" si="29"/>
        <v/>
      </c>
      <c r="BV34" s="19" t="str">
        <f t="shared" si="29"/>
        <v/>
      </c>
      <c r="BW34" s="19" t="str">
        <f t="shared" si="29"/>
        <v/>
      </c>
      <c r="BX34" s="19" t="str">
        <f t="shared" si="29"/>
        <v/>
      </c>
      <c r="BY34" s="19" t="str">
        <f t="shared" si="29"/>
        <v/>
      </c>
      <c r="BZ34" s="19" t="str">
        <f t="shared" si="29"/>
        <v/>
      </c>
      <c r="CA34" s="19" t="str">
        <f t="shared" si="30"/>
        <v/>
      </c>
      <c r="CB34" s="19" t="str">
        <f t="shared" si="30"/>
        <v/>
      </c>
      <c r="CC34" s="19" t="str">
        <f t="shared" si="30"/>
        <v/>
      </c>
      <c r="CD34" s="19" t="str">
        <f t="shared" si="30"/>
        <v/>
      </c>
      <c r="CE34" s="19" t="str">
        <f t="shared" si="30"/>
        <v/>
      </c>
      <c r="CF34" s="19" t="str">
        <f t="shared" si="30"/>
        <v/>
      </c>
      <c r="CG34" s="19" t="str">
        <f t="shared" si="30"/>
        <v/>
      </c>
      <c r="CH34" s="19" t="str">
        <f t="shared" si="30"/>
        <v/>
      </c>
      <c r="CI34" s="19" t="str">
        <f t="shared" si="30"/>
        <v/>
      </c>
      <c r="CJ34" s="19" t="str">
        <f t="shared" si="30"/>
        <v/>
      </c>
      <c r="CK34" s="19" t="str">
        <f t="shared" si="31"/>
        <v/>
      </c>
      <c r="CL34" s="19" t="str">
        <f t="shared" si="31"/>
        <v/>
      </c>
      <c r="CM34" s="19" t="str">
        <f t="shared" si="31"/>
        <v/>
      </c>
      <c r="CN34" s="19" t="str">
        <f t="shared" si="31"/>
        <v/>
      </c>
      <c r="CO34" s="19" t="str">
        <f t="shared" si="31"/>
        <v/>
      </c>
      <c r="CP34" s="19" t="str">
        <f t="shared" si="31"/>
        <v/>
      </c>
      <c r="CQ34" s="19" t="str">
        <f t="shared" si="31"/>
        <v/>
      </c>
      <c r="CR34" s="19" t="str">
        <f t="shared" si="31"/>
        <v/>
      </c>
      <c r="CS34" s="19" t="str">
        <f t="shared" si="31"/>
        <v/>
      </c>
      <c r="CT34" s="19" t="str">
        <f t="shared" si="31"/>
        <v/>
      </c>
    </row>
    <row r="35" spans="1:98" ht="15" customHeight="1" x14ac:dyDescent="0.25">
      <c r="A35" s="13"/>
      <c r="B35" s="14"/>
      <c r="C35" s="15"/>
      <c r="D35" s="15"/>
      <c r="E35" s="13"/>
      <c r="F35" s="16">
        <f t="shared" si="3"/>
        <v>0</v>
      </c>
      <c r="G35" s="17"/>
      <c r="H35" s="18" t="str">
        <f t="shared" si="4"/>
        <v/>
      </c>
      <c r="I35" s="19" t="str">
        <f t="shared" si="23"/>
        <v/>
      </c>
      <c r="J35" s="19" t="str">
        <f t="shared" si="23"/>
        <v/>
      </c>
      <c r="K35" s="19" t="str">
        <f t="shared" si="23"/>
        <v/>
      </c>
      <c r="L35" s="19" t="str">
        <f t="shared" si="23"/>
        <v/>
      </c>
      <c r="M35" s="19" t="str">
        <f t="shared" si="23"/>
        <v/>
      </c>
      <c r="N35" s="19" t="str">
        <f t="shared" si="23"/>
        <v/>
      </c>
      <c r="O35" s="19" t="str">
        <f t="shared" si="23"/>
        <v/>
      </c>
      <c r="P35" s="19" t="str">
        <f t="shared" si="23"/>
        <v/>
      </c>
      <c r="Q35" s="19" t="str">
        <f t="shared" si="23"/>
        <v/>
      </c>
      <c r="R35" s="19" t="str">
        <f t="shared" si="23"/>
        <v/>
      </c>
      <c r="S35" s="19" t="str">
        <f t="shared" si="24"/>
        <v/>
      </c>
      <c r="T35" s="19" t="str">
        <f t="shared" si="24"/>
        <v/>
      </c>
      <c r="U35" s="19" t="str">
        <f t="shared" si="24"/>
        <v/>
      </c>
      <c r="V35" s="19" t="str">
        <f t="shared" si="24"/>
        <v/>
      </c>
      <c r="W35" s="19" t="str">
        <f t="shared" si="24"/>
        <v/>
      </c>
      <c r="X35" s="19" t="str">
        <f t="shared" si="24"/>
        <v/>
      </c>
      <c r="Y35" s="19" t="str">
        <f t="shared" si="24"/>
        <v/>
      </c>
      <c r="Z35" s="19" t="str">
        <f t="shared" si="24"/>
        <v/>
      </c>
      <c r="AA35" s="19" t="str">
        <f t="shared" si="24"/>
        <v/>
      </c>
      <c r="AB35" s="19" t="str">
        <f t="shared" si="24"/>
        <v/>
      </c>
      <c r="AC35" s="19" t="str">
        <f t="shared" si="25"/>
        <v/>
      </c>
      <c r="AD35" s="19" t="str">
        <f t="shared" si="25"/>
        <v/>
      </c>
      <c r="AE35" s="19" t="str">
        <f t="shared" si="25"/>
        <v/>
      </c>
      <c r="AF35" s="19" t="str">
        <f t="shared" si="25"/>
        <v/>
      </c>
      <c r="AG35" s="19" t="str">
        <f t="shared" si="25"/>
        <v/>
      </c>
      <c r="AH35" s="19" t="str">
        <f t="shared" si="25"/>
        <v/>
      </c>
      <c r="AI35" s="19" t="str">
        <f t="shared" si="25"/>
        <v/>
      </c>
      <c r="AJ35" s="19" t="str">
        <f t="shared" si="25"/>
        <v/>
      </c>
      <c r="AK35" s="19" t="str">
        <f t="shared" si="25"/>
        <v/>
      </c>
      <c r="AL35" s="19" t="str">
        <f t="shared" si="25"/>
        <v/>
      </c>
      <c r="AM35" s="19" t="str">
        <f t="shared" si="26"/>
        <v/>
      </c>
      <c r="AN35" s="19" t="str">
        <f t="shared" si="26"/>
        <v/>
      </c>
      <c r="AO35" s="19" t="str">
        <f t="shared" si="26"/>
        <v/>
      </c>
      <c r="AP35" s="19" t="str">
        <f t="shared" si="26"/>
        <v/>
      </c>
      <c r="AQ35" s="19" t="str">
        <f t="shared" si="26"/>
        <v/>
      </c>
      <c r="AR35" s="19" t="str">
        <f t="shared" si="26"/>
        <v/>
      </c>
      <c r="AS35" s="19" t="str">
        <f t="shared" si="26"/>
        <v/>
      </c>
      <c r="AT35" s="19" t="str">
        <f t="shared" si="26"/>
        <v/>
      </c>
      <c r="AU35" s="19" t="str">
        <f t="shared" si="26"/>
        <v/>
      </c>
      <c r="AV35" s="19" t="str">
        <f t="shared" si="26"/>
        <v/>
      </c>
      <c r="AW35" s="19" t="str">
        <f t="shared" si="27"/>
        <v/>
      </c>
      <c r="AX35" s="19" t="str">
        <f t="shared" si="27"/>
        <v/>
      </c>
      <c r="AY35" s="19" t="str">
        <f t="shared" si="27"/>
        <v/>
      </c>
      <c r="AZ35" s="19" t="str">
        <f t="shared" si="27"/>
        <v/>
      </c>
      <c r="BA35" s="19" t="str">
        <f t="shared" si="27"/>
        <v/>
      </c>
      <c r="BB35" s="19" t="str">
        <f t="shared" si="27"/>
        <v/>
      </c>
      <c r="BC35" s="19" t="str">
        <f t="shared" si="27"/>
        <v/>
      </c>
      <c r="BD35" s="19" t="str">
        <f t="shared" si="27"/>
        <v/>
      </c>
      <c r="BE35" s="19" t="str">
        <f t="shared" si="27"/>
        <v/>
      </c>
      <c r="BF35" s="19" t="str">
        <f t="shared" si="27"/>
        <v/>
      </c>
      <c r="BG35" s="19" t="str">
        <f t="shared" si="28"/>
        <v/>
      </c>
      <c r="BH35" s="19" t="str">
        <f t="shared" si="28"/>
        <v/>
      </c>
      <c r="BI35" s="19" t="str">
        <f t="shared" si="28"/>
        <v/>
      </c>
      <c r="BJ35" s="19" t="str">
        <f t="shared" si="28"/>
        <v/>
      </c>
      <c r="BK35" s="19" t="str">
        <f t="shared" si="28"/>
        <v/>
      </c>
      <c r="BL35" s="19" t="str">
        <f t="shared" si="28"/>
        <v/>
      </c>
      <c r="BM35" s="19" t="str">
        <f t="shared" si="28"/>
        <v/>
      </c>
      <c r="BN35" s="19" t="str">
        <f t="shared" si="28"/>
        <v/>
      </c>
      <c r="BO35" s="19" t="str">
        <f t="shared" si="28"/>
        <v/>
      </c>
      <c r="BP35" s="19" t="str">
        <f t="shared" si="28"/>
        <v/>
      </c>
      <c r="BQ35" s="19" t="str">
        <f t="shared" si="29"/>
        <v/>
      </c>
      <c r="BR35" s="19" t="str">
        <f t="shared" si="29"/>
        <v/>
      </c>
      <c r="BS35" s="19" t="str">
        <f t="shared" si="29"/>
        <v/>
      </c>
      <c r="BT35" s="19" t="str">
        <f t="shared" si="29"/>
        <v/>
      </c>
      <c r="BU35" s="19" t="str">
        <f t="shared" si="29"/>
        <v/>
      </c>
      <c r="BV35" s="19" t="str">
        <f t="shared" si="29"/>
        <v/>
      </c>
      <c r="BW35" s="19" t="str">
        <f t="shared" si="29"/>
        <v/>
      </c>
      <c r="BX35" s="19" t="str">
        <f t="shared" si="29"/>
        <v/>
      </c>
      <c r="BY35" s="19" t="str">
        <f t="shared" si="29"/>
        <v/>
      </c>
      <c r="BZ35" s="19" t="str">
        <f t="shared" si="29"/>
        <v/>
      </c>
      <c r="CA35" s="19" t="str">
        <f t="shared" si="30"/>
        <v/>
      </c>
      <c r="CB35" s="19" t="str">
        <f t="shared" si="30"/>
        <v/>
      </c>
      <c r="CC35" s="19" t="str">
        <f t="shared" si="30"/>
        <v/>
      </c>
      <c r="CD35" s="19" t="str">
        <f t="shared" si="30"/>
        <v/>
      </c>
      <c r="CE35" s="19" t="str">
        <f t="shared" si="30"/>
        <v/>
      </c>
      <c r="CF35" s="19" t="str">
        <f t="shared" si="30"/>
        <v/>
      </c>
      <c r="CG35" s="19" t="str">
        <f t="shared" si="30"/>
        <v/>
      </c>
      <c r="CH35" s="19" t="str">
        <f t="shared" si="30"/>
        <v/>
      </c>
      <c r="CI35" s="19" t="str">
        <f t="shared" si="30"/>
        <v/>
      </c>
      <c r="CJ35" s="19" t="str">
        <f t="shared" si="30"/>
        <v/>
      </c>
      <c r="CK35" s="19" t="str">
        <f t="shared" si="31"/>
        <v/>
      </c>
      <c r="CL35" s="19" t="str">
        <f t="shared" si="31"/>
        <v/>
      </c>
      <c r="CM35" s="19" t="str">
        <f t="shared" si="31"/>
        <v/>
      </c>
      <c r="CN35" s="19" t="str">
        <f t="shared" si="31"/>
        <v/>
      </c>
      <c r="CO35" s="19" t="str">
        <f t="shared" si="31"/>
        <v/>
      </c>
      <c r="CP35" s="19" t="str">
        <f t="shared" si="31"/>
        <v/>
      </c>
      <c r="CQ35" s="19" t="str">
        <f t="shared" si="31"/>
        <v/>
      </c>
      <c r="CR35" s="19" t="str">
        <f t="shared" si="31"/>
        <v/>
      </c>
      <c r="CS35" s="19" t="str">
        <f t="shared" si="31"/>
        <v/>
      </c>
      <c r="CT35" s="19" t="str">
        <f t="shared" si="31"/>
        <v/>
      </c>
    </row>
    <row r="36" spans="1:98" ht="15" customHeight="1" x14ac:dyDescent="0.25">
      <c r="A36" s="13"/>
      <c r="B36" s="14"/>
      <c r="C36" s="15"/>
      <c r="D36" s="15"/>
      <c r="E36" s="13"/>
      <c r="F36" s="16">
        <f t="shared" si="3"/>
        <v>0</v>
      </c>
      <c r="G36" s="17"/>
      <c r="H36" s="18" t="str">
        <f t="shared" si="4"/>
        <v/>
      </c>
      <c r="I36" s="19" t="str">
        <f t="shared" si="23"/>
        <v/>
      </c>
      <c r="J36" s="19" t="str">
        <f t="shared" si="23"/>
        <v/>
      </c>
      <c r="K36" s="19" t="str">
        <f t="shared" si="23"/>
        <v/>
      </c>
      <c r="L36" s="19" t="str">
        <f t="shared" si="23"/>
        <v/>
      </c>
      <c r="M36" s="19" t="str">
        <f t="shared" si="23"/>
        <v/>
      </c>
      <c r="N36" s="19" t="str">
        <f t="shared" si="23"/>
        <v/>
      </c>
      <c r="O36" s="19" t="str">
        <f t="shared" si="23"/>
        <v/>
      </c>
      <c r="P36" s="19" t="str">
        <f t="shared" si="23"/>
        <v/>
      </c>
      <c r="Q36" s="19" t="str">
        <f t="shared" si="23"/>
        <v/>
      </c>
      <c r="R36" s="19" t="str">
        <f t="shared" si="23"/>
        <v/>
      </c>
      <c r="S36" s="19" t="str">
        <f t="shared" si="24"/>
        <v/>
      </c>
      <c r="T36" s="19" t="str">
        <f t="shared" si="24"/>
        <v/>
      </c>
      <c r="U36" s="19" t="str">
        <f t="shared" si="24"/>
        <v/>
      </c>
      <c r="V36" s="19" t="str">
        <f t="shared" si="24"/>
        <v/>
      </c>
      <c r="W36" s="19" t="str">
        <f t="shared" si="24"/>
        <v/>
      </c>
      <c r="X36" s="19" t="str">
        <f t="shared" si="24"/>
        <v/>
      </c>
      <c r="Y36" s="19" t="str">
        <f t="shared" si="24"/>
        <v/>
      </c>
      <c r="Z36" s="19" t="str">
        <f t="shared" si="24"/>
        <v/>
      </c>
      <c r="AA36" s="19" t="str">
        <f t="shared" si="24"/>
        <v/>
      </c>
      <c r="AB36" s="19" t="str">
        <f t="shared" si="24"/>
        <v/>
      </c>
      <c r="AC36" s="19" t="str">
        <f t="shared" si="25"/>
        <v/>
      </c>
      <c r="AD36" s="19" t="str">
        <f t="shared" si="25"/>
        <v/>
      </c>
      <c r="AE36" s="19" t="str">
        <f t="shared" si="25"/>
        <v/>
      </c>
      <c r="AF36" s="19" t="str">
        <f t="shared" si="25"/>
        <v/>
      </c>
      <c r="AG36" s="19" t="str">
        <f t="shared" si="25"/>
        <v/>
      </c>
      <c r="AH36" s="19" t="str">
        <f t="shared" si="25"/>
        <v/>
      </c>
      <c r="AI36" s="19" t="str">
        <f t="shared" si="25"/>
        <v/>
      </c>
      <c r="AJ36" s="19" t="str">
        <f t="shared" si="25"/>
        <v/>
      </c>
      <c r="AK36" s="19" t="str">
        <f t="shared" si="25"/>
        <v/>
      </c>
      <c r="AL36" s="19" t="str">
        <f t="shared" si="25"/>
        <v/>
      </c>
      <c r="AM36" s="19" t="str">
        <f t="shared" si="26"/>
        <v/>
      </c>
      <c r="AN36" s="19" t="str">
        <f t="shared" si="26"/>
        <v/>
      </c>
      <c r="AO36" s="19" t="str">
        <f t="shared" si="26"/>
        <v/>
      </c>
      <c r="AP36" s="19" t="str">
        <f t="shared" si="26"/>
        <v/>
      </c>
      <c r="AQ36" s="19" t="str">
        <f t="shared" si="26"/>
        <v/>
      </c>
      <c r="AR36" s="19" t="str">
        <f t="shared" si="26"/>
        <v/>
      </c>
      <c r="AS36" s="19" t="str">
        <f t="shared" si="26"/>
        <v/>
      </c>
      <c r="AT36" s="19" t="str">
        <f t="shared" si="26"/>
        <v/>
      </c>
      <c r="AU36" s="19" t="str">
        <f t="shared" si="26"/>
        <v/>
      </c>
      <c r="AV36" s="19" t="str">
        <f t="shared" si="26"/>
        <v/>
      </c>
      <c r="AW36" s="19" t="str">
        <f t="shared" si="27"/>
        <v/>
      </c>
      <c r="AX36" s="19" t="str">
        <f t="shared" si="27"/>
        <v/>
      </c>
      <c r="AY36" s="19" t="str">
        <f t="shared" si="27"/>
        <v/>
      </c>
      <c r="AZ36" s="19" t="str">
        <f t="shared" si="27"/>
        <v/>
      </c>
      <c r="BA36" s="19" t="str">
        <f t="shared" si="27"/>
        <v/>
      </c>
      <c r="BB36" s="19" t="str">
        <f t="shared" si="27"/>
        <v/>
      </c>
      <c r="BC36" s="19" t="str">
        <f t="shared" si="27"/>
        <v/>
      </c>
      <c r="BD36" s="19" t="str">
        <f t="shared" si="27"/>
        <v/>
      </c>
      <c r="BE36" s="19" t="str">
        <f t="shared" si="27"/>
        <v/>
      </c>
      <c r="BF36" s="19" t="str">
        <f t="shared" si="27"/>
        <v/>
      </c>
      <c r="BG36" s="19" t="str">
        <f t="shared" si="28"/>
        <v/>
      </c>
      <c r="BH36" s="19" t="str">
        <f t="shared" si="28"/>
        <v/>
      </c>
      <c r="BI36" s="19" t="str">
        <f t="shared" si="28"/>
        <v/>
      </c>
      <c r="BJ36" s="19" t="str">
        <f t="shared" si="28"/>
        <v/>
      </c>
      <c r="BK36" s="19" t="str">
        <f t="shared" si="28"/>
        <v/>
      </c>
      <c r="BL36" s="19" t="str">
        <f t="shared" si="28"/>
        <v/>
      </c>
      <c r="BM36" s="19" t="str">
        <f t="shared" si="28"/>
        <v/>
      </c>
      <c r="BN36" s="19" t="str">
        <f t="shared" si="28"/>
        <v/>
      </c>
      <c r="BO36" s="19" t="str">
        <f t="shared" si="28"/>
        <v/>
      </c>
      <c r="BP36" s="19" t="str">
        <f t="shared" si="28"/>
        <v/>
      </c>
      <c r="BQ36" s="19" t="str">
        <f t="shared" si="29"/>
        <v/>
      </c>
      <c r="BR36" s="19" t="str">
        <f t="shared" si="29"/>
        <v/>
      </c>
      <c r="BS36" s="19" t="str">
        <f t="shared" si="29"/>
        <v/>
      </c>
      <c r="BT36" s="19" t="str">
        <f t="shared" si="29"/>
        <v/>
      </c>
      <c r="BU36" s="19" t="str">
        <f t="shared" si="29"/>
        <v/>
      </c>
      <c r="BV36" s="19" t="str">
        <f t="shared" si="29"/>
        <v/>
      </c>
      <c r="BW36" s="19" t="str">
        <f t="shared" si="29"/>
        <v/>
      </c>
      <c r="BX36" s="19" t="str">
        <f t="shared" si="29"/>
        <v/>
      </c>
      <c r="BY36" s="19" t="str">
        <f t="shared" si="29"/>
        <v/>
      </c>
      <c r="BZ36" s="19" t="str">
        <f t="shared" si="29"/>
        <v/>
      </c>
      <c r="CA36" s="19" t="str">
        <f t="shared" si="30"/>
        <v/>
      </c>
      <c r="CB36" s="19" t="str">
        <f t="shared" si="30"/>
        <v/>
      </c>
      <c r="CC36" s="19" t="str">
        <f t="shared" si="30"/>
        <v/>
      </c>
      <c r="CD36" s="19" t="str">
        <f t="shared" si="30"/>
        <v/>
      </c>
      <c r="CE36" s="19" t="str">
        <f t="shared" si="30"/>
        <v/>
      </c>
      <c r="CF36" s="19" t="str">
        <f t="shared" si="30"/>
        <v/>
      </c>
      <c r="CG36" s="19" t="str">
        <f t="shared" si="30"/>
        <v/>
      </c>
      <c r="CH36" s="19" t="str">
        <f t="shared" si="30"/>
        <v/>
      </c>
      <c r="CI36" s="19" t="str">
        <f t="shared" si="30"/>
        <v/>
      </c>
      <c r="CJ36" s="19" t="str">
        <f t="shared" si="30"/>
        <v/>
      </c>
      <c r="CK36" s="19" t="str">
        <f t="shared" si="31"/>
        <v/>
      </c>
      <c r="CL36" s="19" t="str">
        <f t="shared" si="31"/>
        <v/>
      </c>
      <c r="CM36" s="19" t="str">
        <f t="shared" si="31"/>
        <v/>
      </c>
      <c r="CN36" s="19" t="str">
        <f t="shared" si="31"/>
        <v/>
      </c>
      <c r="CO36" s="19" t="str">
        <f t="shared" si="31"/>
        <v/>
      </c>
      <c r="CP36" s="19" t="str">
        <f t="shared" si="31"/>
        <v/>
      </c>
      <c r="CQ36" s="19" t="str">
        <f t="shared" si="31"/>
        <v/>
      </c>
      <c r="CR36" s="19" t="str">
        <f t="shared" si="31"/>
        <v/>
      </c>
      <c r="CS36" s="19" t="str">
        <f t="shared" si="31"/>
        <v/>
      </c>
      <c r="CT36" s="19" t="str">
        <f t="shared" si="31"/>
        <v/>
      </c>
    </row>
    <row r="37" spans="1:98" ht="15" customHeight="1" x14ac:dyDescent="0.25">
      <c r="A37" s="13"/>
      <c r="B37" s="14"/>
      <c r="C37" s="15"/>
      <c r="D37" s="15"/>
      <c r="E37" s="13"/>
      <c r="F37" s="16">
        <f t="shared" si="3"/>
        <v>0</v>
      </c>
      <c r="G37" s="17"/>
      <c r="H37" s="18" t="str">
        <f t="shared" si="4"/>
        <v/>
      </c>
      <c r="I37" s="19" t="str">
        <f t="shared" si="23"/>
        <v/>
      </c>
      <c r="J37" s="19" t="str">
        <f t="shared" si="23"/>
        <v/>
      </c>
      <c r="K37" s="19" t="str">
        <f t="shared" si="23"/>
        <v/>
      </c>
      <c r="L37" s="19" t="str">
        <f t="shared" si="23"/>
        <v/>
      </c>
      <c r="M37" s="19" t="str">
        <f t="shared" si="23"/>
        <v/>
      </c>
      <c r="N37" s="19" t="str">
        <f t="shared" si="23"/>
        <v/>
      </c>
      <c r="O37" s="19" t="str">
        <f t="shared" si="23"/>
        <v/>
      </c>
      <c r="P37" s="19" t="str">
        <f t="shared" si="23"/>
        <v/>
      </c>
      <c r="Q37" s="19" t="str">
        <f t="shared" si="23"/>
        <v/>
      </c>
      <c r="R37" s="19" t="str">
        <f t="shared" si="23"/>
        <v/>
      </c>
      <c r="S37" s="19" t="str">
        <f t="shared" si="24"/>
        <v/>
      </c>
      <c r="T37" s="19" t="str">
        <f t="shared" si="24"/>
        <v/>
      </c>
      <c r="U37" s="19" t="str">
        <f t="shared" si="24"/>
        <v/>
      </c>
      <c r="V37" s="19" t="str">
        <f t="shared" si="24"/>
        <v/>
      </c>
      <c r="W37" s="19" t="str">
        <f t="shared" si="24"/>
        <v/>
      </c>
      <c r="X37" s="19" t="str">
        <f t="shared" si="24"/>
        <v/>
      </c>
      <c r="Y37" s="19" t="str">
        <f t="shared" si="24"/>
        <v/>
      </c>
      <c r="Z37" s="19" t="str">
        <f t="shared" si="24"/>
        <v/>
      </c>
      <c r="AA37" s="19" t="str">
        <f t="shared" si="24"/>
        <v/>
      </c>
      <c r="AB37" s="19" t="str">
        <f t="shared" si="24"/>
        <v/>
      </c>
      <c r="AC37" s="19" t="str">
        <f t="shared" si="25"/>
        <v/>
      </c>
      <c r="AD37" s="19" t="str">
        <f t="shared" si="25"/>
        <v/>
      </c>
      <c r="AE37" s="19" t="str">
        <f t="shared" si="25"/>
        <v/>
      </c>
      <c r="AF37" s="19" t="str">
        <f t="shared" si="25"/>
        <v/>
      </c>
      <c r="AG37" s="19" t="str">
        <f t="shared" si="25"/>
        <v/>
      </c>
      <c r="AH37" s="19" t="str">
        <f t="shared" si="25"/>
        <v/>
      </c>
      <c r="AI37" s="19" t="str">
        <f t="shared" si="25"/>
        <v/>
      </c>
      <c r="AJ37" s="19" t="str">
        <f t="shared" si="25"/>
        <v/>
      </c>
      <c r="AK37" s="19" t="str">
        <f t="shared" si="25"/>
        <v/>
      </c>
      <c r="AL37" s="19" t="str">
        <f t="shared" si="25"/>
        <v/>
      </c>
      <c r="AM37" s="19" t="str">
        <f t="shared" si="26"/>
        <v/>
      </c>
      <c r="AN37" s="19" t="str">
        <f t="shared" si="26"/>
        <v/>
      </c>
      <c r="AO37" s="19" t="str">
        <f t="shared" si="26"/>
        <v/>
      </c>
      <c r="AP37" s="19" t="str">
        <f t="shared" si="26"/>
        <v/>
      </c>
      <c r="AQ37" s="19" t="str">
        <f t="shared" si="26"/>
        <v/>
      </c>
      <c r="AR37" s="19" t="str">
        <f t="shared" si="26"/>
        <v/>
      </c>
      <c r="AS37" s="19" t="str">
        <f t="shared" si="26"/>
        <v/>
      </c>
      <c r="AT37" s="19" t="str">
        <f t="shared" si="26"/>
        <v/>
      </c>
      <c r="AU37" s="19" t="str">
        <f t="shared" si="26"/>
        <v/>
      </c>
      <c r="AV37" s="19" t="str">
        <f t="shared" si="26"/>
        <v/>
      </c>
      <c r="AW37" s="19" t="str">
        <f t="shared" si="27"/>
        <v/>
      </c>
      <c r="AX37" s="19" t="str">
        <f t="shared" si="27"/>
        <v/>
      </c>
      <c r="AY37" s="19" t="str">
        <f t="shared" si="27"/>
        <v/>
      </c>
      <c r="AZ37" s="19" t="str">
        <f t="shared" si="27"/>
        <v/>
      </c>
      <c r="BA37" s="19" t="str">
        <f t="shared" si="27"/>
        <v/>
      </c>
      <c r="BB37" s="19" t="str">
        <f t="shared" si="27"/>
        <v/>
      </c>
      <c r="BC37" s="19" t="str">
        <f t="shared" si="27"/>
        <v/>
      </c>
      <c r="BD37" s="19" t="str">
        <f t="shared" si="27"/>
        <v/>
      </c>
      <c r="BE37" s="19" t="str">
        <f t="shared" si="27"/>
        <v/>
      </c>
      <c r="BF37" s="19" t="str">
        <f t="shared" si="27"/>
        <v/>
      </c>
      <c r="BG37" s="19" t="str">
        <f t="shared" si="28"/>
        <v/>
      </c>
      <c r="BH37" s="19" t="str">
        <f t="shared" si="28"/>
        <v/>
      </c>
      <c r="BI37" s="19" t="str">
        <f t="shared" si="28"/>
        <v/>
      </c>
      <c r="BJ37" s="19" t="str">
        <f t="shared" si="28"/>
        <v/>
      </c>
      <c r="BK37" s="19" t="str">
        <f t="shared" si="28"/>
        <v/>
      </c>
      <c r="BL37" s="19" t="str">
        <f t="shared" si="28"/>
        <v/>
      </c>
      <c r="BM37" s="19" t="str">
        <f t="shared" si="28"/>
        <v/>
      </c>
      <c r="BN37" s="19" t="str">
        <f t="shared" si="28"/>
        <v/>
      </c>
      <c r="BO37" s="19" t="str">
        <f t="shared" si="28"/>
        <v/>
      </c>
      <c r="BP37" s="19" t="str">
        <f t="shared" si="28"/>
        <v/>
      </c>
      <c r="BQ37" s="19" t="str">
        <f t="shared" si="29"/>
        <v/>
      </c>
      <c r="BR37" s="19" t="str">
        <f t="shared" si="29"/>
        <v/>
      </c>
      <c r="BS37" s="19" t="str">
        <f t="shared" si="29"/>
        <v/>
      </c>
      <c r="BT37" s="19" t="str">
        <f t="shared" si="29"/>
        <v/>
      </c>
      <c r="BU37" s="19" t="str">
        <f t="shared" si="29"/>
        <v/>
      </c>
      <c r="BV37" s="19" t="str">
        <f t="shared" si="29"/>
        <v/>
      </c>
      <c r="BW37" s="19" t="str">
        <f t="shared" si="29"/>
        <v/>
      </c>
      <c r="BX37" s="19" t="str">
        <f t="shared" si="29"/>
        <v/>
      </c>
      <c r="BY37" s="19" t="str">
        <f t="shared" si="29"/>
        <v/>
      </c>
      <c r="BZ37" s="19" t="str">
        <f t="shared" si="29"/>
        <v/>
      </c>
      <c r="CA37" s="19" t="str">
        <f t="shared" si="30"/>
        <v/>
      </c>
      <c r="CB37" s="19" t="str">
        <f t="shared" si="30"/>
        <v/>
      </c>
      <c r="CC37" s="19" t="str">
        <f t="shared" si="30"/>
        <v/>
      </c>
      <c r="CD37" s="19" t="str">
        <f t="shared" si="30"/>
        <v/>
      </c>
      <c r="CE37" s="19" t="str">
        <f t="shared" si="30"/>
        <v/>
      </c>
      <c r="CF37" s="19" t="str">
        <f t="shared" si="30"/>
        <v/>
      </c>
      <c r="CG37" s="19" t="str">
        <f t="shared" si="30"/>
        <v/>
      </c>
      <c r="CH37" s="19" t="str">
        <f t="shared" si="30"/>
        <v/>
      </c>
      <c r="CI37" s="19" t="str">
        <f t="shared" si="30"/>
        <v/>
      </c>
      <c r="CJ37" s="19" t="str">
        <f t="shared" si="30"/>
        <v/>
      </c>
      <c r="CK37" s="19" t="str">
        <f t="shared" si="31"/>
        <v/>
      </c>
      <c r="CL37" s="19" t="str">
        <f t="shared" si="31"/>
        <v/>
      </c>
      <c r="CM37" s="19" t="str">
        <f t="shared" si="31"/>
        <v/>
      </c>
      <c r="CN37" s="19" t="str">
        <f t="shared" si="31"/>
        <v/>
      </c>
      <c r="CO37" s="19" t="str">
        <f t="shared" si="31"/>
        <v/>
      </c>
      <c r="CP37" s="19" t="str">
        <f t="shared" si="31"/>
        <v/>
      </c>
      <c r="CQ37" s="19" t="str">
        <f t="shared" si="31"/>
        <v/>
      </c>
      <c r="CR37" s="19" t="str">
        <f t="shared" si="31"/>
        <v/>
      </c>
      <c r="CS37" s="19" t="str">
        <f t="shared" si="31"/>
        <v/>
      </c>
      <c r="CT37" s="19" t="str">
        <f t="shared" si="31"/>
        <v/>
      </c>
    </row>
    <row r="38" spans="1:98" ht="15" customHeight="1" x14ac:dyDescent="0.25">
      <c r="A38" s="13"/>
      <c r="B38" s="14"/>
      <c r="C38" s="15"/>
      <c r="D38" s="15"/>
      <c r="E38" s="13"/>
      <c r="F38" s="16">
        <f t="shared" si="3"/>
        <v>0</v>
      </c>
      <c r="G38" s="17"/>
      <c r="H38" s="18" t="str">
        <f t="shared" si="4"/>
        <v/>
      </c>
      <c r="I38" s="19" t="str">
        <f t="shared" si="23"/>
        <v/>
      </c>
      <c r="J38" s="19" t="str">
        <f t="shared" si="23"/>
        <v/>
      </c>
      <c r="K38" s="19" t="str">
        <f t="shared" si="23"/>
        <v/>
      </c>
      <c r="L38" s="19" t="str">
        <f t="shared" si="23"/>
        <v/>
      </c>
      <c r="M38" s="19" t="str">
        <f t="shared" si="23"/>
        <v/>
      </c>
      <c r="N38" s="19" t="str">
        <f t="shared" si="23"/>
        <v/>
      </c>
      <c r="O38" s="19" t="str">
        <f t="shared" si="23"/>
        <v/>
      </c>
      <c r="P38" s="19" t="str">
        <f t="shared" si="23"/>
        <v/>
      </c>
      <c r="Q38" s="19" t="str">
        <f t="shared" si="23"/>
        <v/>
      </c>
      <c r="R38" s="19" t="str">
        <f t="shared" si="23"/>
        <v/>
      </c>
      <c r="S38" s="19" t="str">
        <f t="shared" si="24"/>
        <v/>
      </c>
      <c r="T38" s="19" t="str">
        <f t="shared" si="24"/>
        <v/>
      </c>
      <c r="U38" s="19" t="str">
        <f t="shared" si="24"/>
        <v/>
      </c>
      <c r="V38" s="19" t="str">
        <f t="shared" si="24"/>
        <v/>
      </c>
      <c r="W38" s="19" t="str">
        <f t="shared" si="24"/>
        <v/>
      </c>
      <c r="X38" s="19" t="str">
        <f t="shared" si="24"/>
        <v/>
      </c>
      <c r="Y38" s="19" t="str">
        <f t="shared" si="24"/>
        <v/>
      </c>
      <c r="Z38" s="19" t="str">
        <f t="shared" si="24"/>
        <v/>
      </c>
      <c r="AA38" s="19" t="str">
        <f t="shared" si="24"/>
        <v/>
      </c>
      <c r="AB38" s="19" t="str">
        <f t="shared" si="24"/>
        <v/>
      </c>
      <c r="AC38" s="19" t="str">
        <f t="shared" si="25"/>
        <v/>
      </c>
      <c r="AD38" s="19" t="str">
        <f t="shared" si="25"/>
        <v/>
      </c>
      <c r="AE38" s="19" t="str">
        <f t="shared" si="25"/>
        <v/>
      </c>
      <c r="AF38" s="19" t="str">
        <f t="shared" si="25"/>
        <v/>
      </c>
      <c r="AG38" s="19" t="str">
        <f t="shared" si="25"/>
        <v/>
      </c>
      <c r="AH38" s="19" t="str">
        <f t="shared" si="25"/>
        <v/>
      </c>
      <c r="AI38" s="19" t="str">
        <f t="shared" si="25"/>
        <v/>
      </c>
      <c r="AJ38" s="19" t="str">
        <f t="shared" si="25"/>
        <v/>
      </c>
      <c r="AK38" s="19" t="str">
        <f t="shared" si="25"/>
        <v/>
      </c>
      <c r="AL38" s="19" t="str">
        <f t="shared" si="25"/>
        <v/>
      </c>
      <c r="AM38" s="19" t="str">
        <f t="shared" si="26"/>
        <v/>
      </c>
      <c r="AN38" s="19" t="str">
        <f t="shared" si="26"/>
        <v/>
      </c>
      <c r="AO38" s="19" t="str">
        <f t="shared" si="26"/>
        <v/>
      </c>
      <c r="AP38" s="19" t="str">
        <f t="shared" si="26"/>
        <v/>
      </c>
      <c r="AQ38" s="19" t="str">
        <f t="shared" si="26"/>
        <v/>
      </c>
      <c r="AR38" s="19" t="str">
        <f t="shared" si="26"/>
        <v/>
      </c>
      <c r="AS38" s="19" t="str">
        <f t="shared" si="26"/>
        <v/>
      </c>
      <c r="AT38" s="19" t="str">
        <f t="shared" si="26"/>
        <v/>
      </c>
      <c r="AU38" s="19" t="str">
        <f t="shared" si="26"/>
        <v/>
      </c>
      <c r="AV38" s="19" t="str">
        <f t="shared" si="26"/>
        <v/>
      </c>
      <c r="AW38" s="19" t="str">
        <f t="shared" si="27"/>
        <v/>
      </c>
      <c r="AX38" s="19" t="str">
        <f t="shared" si="27"/>
        <v/>
      </c>
      <c r="AY38" s="19" t="str">
        <f t="shared" si="27"/>
        <v/>
      </c>
      <c r="AZ38" s="19" t="str">
        <f t="shared" si="27"/>
        <v/>
      </c>
      <c r="BA38" s="19" t="str">
        <f t="shared" si="27"/>
        <v/>
      </c>
      <c r="BB38" s="19" t="str">
        <f t="shared" si="27"/>
        <v/>
      </c>
      <c r="BC38" s="19" t="str">
        <f t="shared" si="27"/>
        <v/>
      </c>
      <c r="BD38" s="19" t="str">
        <f t="shared" si="27"/>
        <v/>
      </c>
      <c r="BE38" s="19" t="str">
        <f t="shared" si="27"/>
        <v/>
      </c>
      <c r="BF38" s="19" t="str">
        <f t="shared" si="27"/>
        <v/>
      </c>
      <c r="BG38" s="19" t="str">
        <f t="shared" si="28"/>
        <v/>
      </c>
      <c r="BH38" s="19" t="str">
        <f t="shared" si="28"/>
        <v/>
      </c>
      <c r="BI38" s="19" t="str">
        <f t="shared" si="28"/>
        <v/>
      </c>
      <c r="BJ38" s="19" t="str">
        <f t="shared" si="28"/>
        <v/>
      </c>
      <c r="BK38" s="19" t="str">
        <f t="shared" si="28"/>
        <v/>
      </c>
      <c r="BL38" s="19" t="str">
        <f t="shared" si="28"/>
        <v/>
      </c>
      <c r="BM38" s="19" t="str">
        <f t="shared" si="28"/>
        <v/>
      </c>
      <c r="BN38" s="19" t="str">
        <f t="shared" si="28"/>
        <v/>
      </c>
      <c r="BO38" s="19" t="str">
        <f t="shared" si="28"/>
        <v/>
      </c>
      <c r="BP38" s="19" t="str">
        <f t="shared" si="28"/>
        <v/>
      </c>
      <c r="BQ38" s="19" t="str">
        <f t="shared" si="29"/>
        <v/>
      </c>
      <c r="BR38" s="19" t="str">
        <f t="shared" si="29"/>
        <v/>
      </c>
      <c r="BS38" s="19" t="str">
        <f t="shared" si="29"/>
        <v/>
      </c>
      <c r="BT38" s="19" t="str">
        <f t="shared" si="29"/>
        <v/>
      </c>
      <c r="BU38" s="19" t="str">
        <f t="shared" si="29"/>
        <v/>
      </c>
      <c r="BV38" s="19" t="str">
        <f t="shared" si="29"/>
        <v/>
      </c>
      <c r="BW38" s="19" t="str">
        <f t="shared" si="29"/>
        <v/>
      </c>
      <c r="BX38" s="19" t="str">
        <f t="shared" si="29"/>
        <v/>
      </c>
      <c r="BY38" s="19" t="str">
        <f t="shared" si="29"/>
        <v/>
      </c>
      <c r="BZ38" s="19" t="str">
        <f t="shared" si="29"/>
        <v/>
      </c>
      <c r="CA38" s="19" t="str">
        <f t="shared" si="30"/>
        <v/>
      </c>
      <c r="CB38" s="19" t="str">
        <f t="shared" si="30"/>
        <v/>
      </c>
      <c r="CC38" s="19" t="str">
        <f t="shared" si="30"/>
        <v/>
      </c>
      <c r="CD38" s="19" t="str">
        <f t="shared" si="30"/>
        <v/>
      </c>
      <c r="CE38" s="19" t="str">
        <f t="shared" si="30"/>
        <v/>
      </c>
      <c r="CF38" s="19" t="str">
        <f t="shared" si="30"/>
        <v/>
      </c>
      <c r="CG38" s="19" t="str">
        <f t="shared" si="30"/>
        <v/>
      </c>
      <c r="CH38" s="19" t="str">
        <f t="shared" si="30"/>
        <v/>
      </c>
      <c r="CI38" s="19" t="str">
        <f t="shared" si="30"/>
        <v/>
      </c>
      <c r="CJ38" s="19" t="str">
        <f t="shared" si="30"/>
        <v/>
      </c>
      <c r="CK38" s="19" t="str">
        <f t="shared" si="31"/>
        <v/>
      </c>
      <c r="CL38" s="19" t="str">
        <f t="shared" si="31"/>
        <v/>
      </c>
      <c r="CM38" s="19" t="str">
        <f t="shared" si="31"/>
        <v/>
      </c>
      <c r="CN38" s="19" t="str">
        <f t="shared" si="31"/>
        <v/>
      </c>
      <c r="CO38" s="19" t="str">
        <f t="shared" si="31"/>
        <v/>
      </c>
      <c r="CP38" s="19" t="str">
        <f t="shared" si="31"/>
        <v/>
      </c>
      <c r="CQ38" s="19" t="str">
        <f t="shared" si="31"/>
        <v/>
      </c>
      <c r="CR38" s="19" t="str">
        <f t="shared" si="31"/>
        <v/>
      </c>
      <c r="CS38" s="19" t="str">
        <f t="shared" si="31"/>
        <v/>
      </c>
      <c r="CT38" s="19" t="str">
        <f t="shared" si="31"/>
        <v/>
      </c>
    </row>
    <row r="40" spans="1:98" ht="21.95" customHeight="1" x14ac:dyDescent="0.25">
      <c r="A40" s="32" t="s">
        <v>26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</row>
    <row r="42" spans="1:98" ht="21.95" customHeight="1" x14ac:dyDescent="0.25">
      <c r="A42" s="28" t="s">
        <v>27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</row>
    <row r="45" spans="1:98" x14ac:dyDescent="0.25">
      <c r="A45" s="20" t="s">
        <v>28</v>
      </c>
    </row>
    <row r="46" spans="1:98" x14ac:dyDescent="0.25">
      <c r="A46" s="20" t="s">
        <v>29</v>
      </c>
    </row>
    <row r="47" spans="1:98" x14ac:dyDescent="0.25">
      <c r="A47" s="20" t="s">
        <v>30</v>
      </c>
    </row>
  </sheetData>
  <mergeCells count="6">
    <mergeCell ref="B4:E4"/>
    <mergeCell ref="B5:C5"/>
    <mergeCell ref="A42:CT42"/>
    <mergeCell ref="A1:BH2"/>
    <mergeCell ref="BI1:CT2"/>
    <mergeCell ref="A40:CT40"/>
  </mergeCells>
  <conditionalFormatting sqref="H9:H38">
    <cfRule type="expression" dxfId="4" priority="5">
      <formula>H9="遅れ"</formula>
    </cfRule>
  </conditionalFormatting>
  <conditionalFormatting sqref="I8:CT38">
    <cfRule type="expression" dxfId="3" priority="3">
      <formula>I$6=1</formula>
    </cfRule>
    <cfRule type="expression" dxfId="2" priority="4">
      <formula>AND(I$8&lt;&gt;"",I$8=$E$6)</formula>
    </cfRule>
  </conditionalFormatting>
  <conditionalFormatting sqref="I9:CT38">
    <cfRule type="cellIs" dxfId="1" priority="1" operator="equal">
      <formula>2</formula>
    </cfRule>
    <cfRule type="cellIs" dxfId="0" priority="2" operator="equal">
      <formula>1</formula>
    </cfRule>
  </conditionalFormatting>
  <dataValidations count="1">
    <dataValidation type="list" allowBlank="1" sqref="B9:B38" xr:uid="{00000000-0002-0000-0100-000000000000}">
      <formula1>ShubetsuList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60"/>
  <sheetViews>
    <sheetView showGridLines="0" workbookViewId="0"/>
  </sheetViews>
  <sheetFormatPr defaultRowHeight="15" x14ac:dyDescent="0.25"/>
  <cols>
    <col min="1" max="1" width="13" customWidth="1"/>
    <col min="2" max="2" width="16" customWidth="1"/>
  </cols>
  <sheetData>
    <row r="1" spans="1:2" ht="21.95" customHeight="1" x14ac:dyDescent="0.25">
      <c r="A1" s="30" t="s">
        <v>31</v>
      </c>
      <c r="B1" s="31" t="s">
        <v>32</v>
      </c>
    </row>
    <row r="2" spans="1:2" ht="14.1" customHeight="1" x14ac:dyDescent="0.25">
      <c r="A2" s="29"/>
      <c r="B2" s="29"/>
    </row>
    <row r="3" spans="1:2" ht="5.0999999999999996" customHeight="1" x14ac:dyDescent="0.25">
      <c r="A3" s="11" t="s">
        <v>33</v>
      </c>
      <c r="B3" s="11" t="s">
        <v>34</v>
      </c>
    </row>
    <row r="4" spans="1:2" ht="16.5" x14ac:dyDescent="0.35">
      <c r="A4" s="21">
        <v>46023</v>
      </c>
      <c r="B4" s="22" t="s">
        <v>35</v>
      </c>
    </row>
    <row r="5" spans="1:2" ht="16.5" x14ac:dyDescent="0.35">
      <c r="A5" s="21">
        <v>46034</v>
      </c>
      <c r="B5" s="22" t="s">
        <v>36</v>
      </c>
    </row>
    <row r="6" spans="1:2" ht="16.5" x14ac:dyDescent="0.35">
      <c r="A6" s="21">
        <v>46064</v>
      </c>
      <c r="B6" s="22" t="s">
        <v>37</v>
      </c>
    </row>
    <row r="7" spans="1:2" ht="16.5" x14ac:dyDescent="0.35">
      <c r="A7" s="21">
        <v>46076</v>
      </c>
      <c r="B7" s="22" t="s">
        <v>38</v>
      </c>
    </row>
    <row r="8" spans="1:2" ht="16.5" x14ac:dyDescent="0.35">
      <c r="A8" s="21">
        <v>46101</v>
      </c>
      <c r="B8" s="22" t="s">
        <v>39</v>
      </c>
    </row>
    <row r="9" spans="1:2" ht="16.5" x14ac:dyDescent="0.35">
      <c r="A9" s="21">
        <v>46141</v>
      </c>
      <c r="B9" s="22" t="s">
        <v>40</v>
      </c>
    </row>
    <row r="10" spans="1:2" ht="16.5" x14ac:dyDescent="0.35">
      <c r="A10" s="21">
        <v>46145</v>
      </c>
      <c r="B10" s="22" t="s">
        <v>41</v>
      </c>
    </row>
    <row r="11" spans="1:2" ht="16.5" x14ac:dyDescent="0.35">
      <c r="A11" s="21">
        <v>46146</v>
      </c>
      <c r="B11" s="22" t="s">
        <v>42</v>
      </c>
    </row>
    <row r="12" spans="1:2" ht="16.5" x14ac:dyDescent="0.35">
      <c r="A12" s="21">
        <v>46147</v>
      </c>
      <c r="B12" s="22" t="s">
        <v>43</v>
      </c>
    </row>
    <row r="13" spans="1:2" ht="16.5" x14ac:dyDescent="0.35">
      <c r="A13" s="21">
        <v>46148</v>
      </c>
      <c r="B13" s="22" t="s">
        <v>44</v>
      </c>
    </row>
    <row r="14" spans="1:2" ht="16.5" x14ac:dyDescent="0.35">
      <c r="A14" s="21">
        <v>46223</v>
      </c>
      <c r="B14" s="22" t="s">
        <v>45</v>
      </c>
    </row>
    <row r="15" spans="1:2" ht="16.5" x14ac:dyDescent="0.35">
      <c r="A15" s="21">
        <v>46245</v>
      </c>
      <c r="B15" s="22" t="s">
        <v>46</v>
      </c>
    </row>
    <row r="16" spans="1:2" ht="16.5" x14ac:dyDescent="0.35">
      <c r="A16" s="21">
        <v>46286</v>
      </c>
      <c r="B16" s="22" t="s">
        <v>47</v>
      </c>
    </row>
    <row r="17" spans="1:2" ht="16.5" x14ac:dyDescent="0.35">
      <c r="A17" s="21">
        <v>46287</v>
      </c>
      <c r="B17" s="22" t="s">
        <v>44</v>
      </c>
    </row>
    <row r="18" spans="1:2" ht="16.5" x14ac:dyDescent="0.35">
      <c r="A18" s="21">
        <v>46288</v>
      </c>
      <c r="B18" s="22" t="s">
        <v>48</v>
      </c>
    </row>
    <row r="19" spans="1:2" ht="16.5" x14ac:dyDescent="0.35">
      <c r="A19" s="21">
        <v>46307</v>
      </c>
      <c r="B19" s="22" t="s">
        <v>49</v>
      </c>
    </row>
    <row r="20" spans="1:2" ht="16.5" x14ac:dyDescent="0.35">
      <c r="A20" s="21">
        <v>46329</v>
      </c>
      <c r="B20" s="22" t="s">
        <v>50</v>
      </c>
    </row>
    <row r="21" spans="1:2" ht="16.5" x14ac:dyDescent="0.35">
      <c r="A21" s="21">
        <v>46349</v>
      </c>
      <c r="B21" s="22" t="s">
        <v>51</v>
      </c>
    </row>
    <row r="22" spans="1:2" ht="16.5" x14ac:dyDescent="0.35">
      <c r="A22" s="21">
        <v>46388</v>
      </c>
      <c r="B22" s="22" t="s">
        <v>35</v>
      </c>
    </row>
    <row r="23" spans="1:2" ht="16.5" x14ac:dyDescent="0.35">
      <c r="A23" s="21">
        <v>46398</v>
      </c>
      <c r="B23" s="22" t="s">
        <v>36</v>
      </c>
    </row>
    <row r="24" spans="1:2" ht="16.5" x14ac:dyDescent="0.35">
      <c r="A24" s="21">
        <v>46429</v>
      </c>
      <c r="B24" s="22" t="s">
        <v>37</v>
      </c>
    </row>
    <row r="25" spans="1:2" ht="16.5" x14ac:dyDescent="0.35">
      <c r="A25" s="21">
        <v>46441</v>
      </c>
      <c r="B25" s="22" t="s">
        <v>38</v>
      </c>
    </row>
    <row r="26" spans="1:2" ht="16.5" x14ac:dyDescent="0.35">
      <c r="A26" s="21">
        <v>46467</v>
      </c>
      <c r="B26" s="22" t="s">
        <v>39</v>
      </c>
    </row>
    <row r="27" spans="1:2" ht="16.5" x14ac:dyDescent="0.35">
      <c r="A27" s="21">
        <v>46468</v>
      </c>
      <c r="B27" s="22" t="s">
        <v>44</v>
      </c>
    </row>
    <row r="28" spans="1:2" ht="16.5" x14ac:dyDescent="0.35">
      <c r="A28" s="21">
        <v>46506</v>
      </c>
      <c r="B28" s="22" t="s">
        <v>40</v>
      </c>
    </row>
    <row r="29" spans="1:2" ht="16.5" x14ac:dyDescent="0.35">
      <c r="A29" s="21">
        <v>46510</v>
      </c>
      <c r="B29" s="22" t="s">
        <v>41</v>
      </c>
    </row>
    <row r="30" spans="1:2" ht="16.5" x14ac:dyDescent="0.35">
      <c r="A30" s="21">
        <v>46511</v>
      </c>
      <c r="B30" s="22" t="s">
        <v>42</v>
      </c>
    </row>
    <row r="31" spans="1:2" ht="16.5" x14ac:dyDescent="0.35">
      <c r="A31" s="21">
        <v>46512</v>
      </c>
      <c r="B31" s="22" t="s">
        <v>43</v>
      </c>
    </row>
    <row r="32" spans="1:2" ht="16.5" x14ac:dyDescent="0.35">
      <c r="A32" s="21">
        <v>46587</v>
      </c>
      <c r="B32" s="22" t="s">
        <v>45</v>
      </c>
    </row>
    <row r="33" spans="1:2" ht="16.5" x14ac:dyDescent="0.35">
      <c r="A33" s="21">
        <v>46610</v>
      </c>
      <c r="B33" s="22" t="s">
        <v>46</v>
      </c>
    </row>
    <row r="34" spans="1:2" ht="16.5" x14ac:dyDescent="0.35">
      <c r="A34" s="21">
        <v>46650</v>
      </c>
      <c r="B34" s="22" t="s">
        <v>47</v>
      </c>
    </row>
    <row r="35" spans="1:2" ht="16.5" x14ac:dyDescent="0.35">
      <c r="A35" s="21">
        <v>46653</v>
      </c>
      <c r="B35" s="22" t="s">
        <v>48</v>
      </c>
    </row>
    <row r="36" spans="1:2" ht="16.5" x14ac:dyDescent="0.35">
      <c r="A36" s="21">
        <v>46671</v>
      </c>
      <c r="B36" s="22" t="s">
        <v>49</v>
      </c>
    </row>
    <row r="37" spans="1:2" ht="16.5" x14ac:dyDescent="0.35">
      <c r="A37" s="21">
        <v>46694</v>
      </c>
      <c r="B37" s="22" t="s">
        <v>50</v>
      </c>
    </row>
    <row r="38" spans="1:2" ht="16.5" x14ac:dyDescent="0.35">
      <c r="A38" s="21">
        <v>46714</v>
      </c>
      <c r="B38" s="22" t="s">
        <v>51</v>
      </c>
    </row>
    <row r="60" spans="1:2" ht="39.950000000000003" customHeight="1" x14ac:dyDescent="0.25">
      <c r="A60" s="32" t="s">
        <v>52</v>
      </c>
      <c r="B60" s="29"/>
    </row>
  </sheetData>
  <mergeCells count="3">
    <mergeCell ref="A60:B60"/>
    <mergeCell ref="B1:B2"/>
    <mergeCell ref="A1:A2"/>
  </mergeCell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1" t="s">
        <v>53</v>
      </c>
      <c r="B1" s="11" t="s">
        <v>54</v>
      </c>
    </row>
    <row r="2" spans="1:2" ht="17.25" x14ac:dyDescent="0.35">
      <c r="A2" s="23" t="s">
        <v>55</v>
      </c>
      <c r="B2" s="24" t="s">
        <v>56</v>
      </c>
    </row>
    <row r="3" spans="1:2" ht="17.25" x14ac:dyDescent="0.35">
      <c r="A3" s="23" t="s">
        <v>55</v>
      </c>
      <c r="B3" s="24" t="s">
        <v>57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使い方</vt:lpstr>
      <vt:lpstr>ガントチャート</vt:lpstr>
      <vt:lpstr>祝日</vt:lpstr>
      <vt:lpstr>変更履歴</vt:lpstr>
      <vt:lpstr>ガントチャート!Print_Area</vt:lpstr>
      <vt:lpstr>使い方!Print_Area</vt:lpstr>
      <vt:lpstr>変更履歴!Print_Area</vt:lpstr>
      <vt:lpstr>祝日!Print_Area</vt:lpstr>
      <vt:lpstr>ShubetsuList</vt:lpstr>
      <vt:lpstr>Shukujitsu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2026-10-15T12:29:22Z</dcterms:created>
  <dcterms:modified xsi:type="dcterms:W3CDTF">2026-10-15T12:29:36Z</dcterms:modified>
</cp:coreProperties>
</file>